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8610" windowHeight="6165" firstSheet="1" activeTab="5"/>
  </bookViews>
  <sheets>
    <sheet name="inventarizace" sheetId="1" r:id="rId1"/>
    <sheet name="kategorizace" sheetId="2" r:id="rId2"/>
    <sheet name="rozpočet" sheetId="3" r:id="rId3"/>
    <sheet name="Výsadby, fréza, nálety" sheetId="4" r:id="rId4"/>
    <sheet name="Záruční péče" sheetId="5" r:id="rId5"/>
    <sheet name="Krycí list rozpočtu" sheetId="6" r:id="rId6"/>
  </sheets>
  <definedNames>
    <definedName name="_xlnm._FilterDatabase" localSheetId="0" hidden="1">'inventarizace'!$G$1:$G$398</definedName>
    <definedName name="_xlnm._FilterDatabase" localSheetId="2" hidden="1">'rozpočet'!$C$1:$C$301</definedName>
    <definedName name="_xlnm.Print_Titles" localSheetId="0">'inventarizace'!$1:$1</definedName>
  </definedNames>
  <calcPr fullCalcOnLoad="1"/>
</workbook>
</file>

<file path=xl/sharedStrings.xml><?xml version="1.0" encoding="utf-8"?>
<sst xmlns="http://schemas.openxmlformats.org/spreadsheetml/2006/main" count="1446" uniqueCount="301">
  <si>
    <t>průměr</t>
  </si>
  <si>
    <t>taxon</t>
  </si>
  <si>
    <t>poř.č.</t>
  </si>
  <si>
    <t>režie - doprava</t>
  </si>
  <si>
    <t>štěpkování klestu</t>
  </si>
  <si>
    <t>Celkem</t>
  </si>
  <si>
    <t>Shrnutí cen</t>
  </si>
  <si>
    <t>Cena celkem</t>
  </si>
  <si>
    <t>návrh opatření</t>
  </si>
  <si>
    <t>ošetření, kácení</t>
  </si>
  <si>
    <t>poznámka</t>
  </si>
  <si>
    <t>číslo</t>
  </si>
  <si>
    <t>zdr. stav</t>
  </si>
  <si>
    <t>výška</t>
  </si>
  <si>
    <t>průměr koruny</t>
  </si>
  <si>
    <t>Tilia cordata</t>
  </si>
  <si>
    <t>vazby</t>
  </si>
  <si>
    <t>zajištění bezpečnosti,  úklid,  práce na zemi</t>
  </si>
  <si>
    <t>celkem</t>
  </si>
  <si>
    <t>Aesculus hippocastanum</t>
  </si>
  <si>
    <t>Cena celkem vč. DPH</t>
  </si>
  <si>
    <t>Fraxinus excelsior</t>
  </si>
  <si>
    <t>Výkaz výměr</t>
  </si>
  <si>
    <t>Stromy</t>
  </si>
  <si>
    <t>m2</t>
  </si>
  <si>
    <t>Stromy kotvené 1ks kůlu</t>
  </si>
  <si>
    <t>Celkem kůlů:</t>
  </si>
  <si>
    <t>Stromy kotvené 2ks kůlů</t>
  </si>
  <si>
    <t>Stromy kotvené 3ks kůlů s příčkami</t>
  </si>
  <si>
    <t>popis</t>
  </si>
  <si>
    <t>m. j.</t>
  </si>
  <si>
    <t>velikost</t>
  </si>
  <si>
    <t>počet</t>
  </si>
  <si>
    <t>j. cena</t>
  </si>
  <si>
    <t>Rostlinný materiál - stromy</t>
  </si>
  <si>
    <t>ks</t>
  </si>
  <si>
    <t>Práce</t>
  </si>
  <si>
    <t>Pomocný materiál</t>
  </si>
  <si>
    <t>m3</t>
  </si>
  <si>
    <t>Kůly 6*250 - stromy</t>
  </si>
  <si>
    <t>Proložky + vázací materiál</t>
  </si>
  <si>
    <t>Juta - stromy</t>
  </si>
  <si>
    <t>m</t>
  </si>
  <si>
    <t>Borka  stromy</t>
  </si>
  <si>
    <t>Režijní náklady</t>
  </si>
  <si>
    <t xml:space="preserve">Doprava osob a materiálu </t>
  </si>
  <si>
    <t>Doprava sazenic - stromy</t>
  </si>
  <si>
    <t xml:space="preserve">Celkem </t>
  </si>
  <si>
    <t>%</t>
  </si>
  <si>
    <t xml:space="preserve">Výsadby </t>
  </si>
  <si>
    <t>14-16ZB</t>
  </si>
  <si>
    <t>Výměna zeminy - zapravení substrátu, hnojiva</t>
  </si>
  <si>
    <t>Hnojivo (10 tablet Sylvamix/ks)</t>
  </si>
  <si>
    <t>Ošetření stromů</t>
  </si>
  <si>
    <t>Výsadby stromů</t>
  </si>
  <si>
    <t>mezisoučet</t>
  </si>
  <si>
    <t>Acer platanoides</t>
  </si>
  <si>
    <t>Acer pseudoplatanus</t>
  </si>
  <si>
    <t>Tilia platyphyllos</t>
  </si>
  <si>
    <t>3</t>
  </si>
  <si>
    <t>3-4</t>
  </si>
  <si>
    <t>2</t>
  </si>
  <si>
    <t>2-3</t>
  </si>
  <si>
    <t>4</t>
  </si>
  <si>
    <t>1</t>
  </si>
  <si>
    <t>1-2</t>
  </si>
  <si>
    <t>ZŘ</t>
  </si>
  <si>
    <t>ZŘ+O</t>
  </si>
  <si>
    <t>ZŘ+R</t>
  </si>
  <si>
    <t>ZŘ+1V</t>
  </si>
  <si>
    <t>ZŘ+R+O</t>
  </si>
  <si>
    <t>ZŘ+O+1V</t>
  </si>
  <si>
    <t>3-3</t>
  </si>
  <si>
    <t>Odlehčení dlouhé větve nad cestou.</t>
  </si>
  <si>
    <t>Od 3 m 2 hlavní kmeny, redukce nejslabšího kmene nad cestou o 2 m.</t>
  </si>
  <si>
    <t>Terminální kmen.</t>
  </si>
  <si>
    <t>Od 2,5 m 2 hlavní kmeny, jeden z kmenů má suchý vrchol, redukce dle stavu proschnutí.</t>
  </si>
  <si>
    <t>Slabší terminální kmen.</t>
  </si>
  <si>
    <t>Zlomy v koruně.</t>
  </si>
  <si>
    <t>Odlehčení části koruny odkloněné k cestě.</t>
  </si>
  <si>
    <t>Suché kosterní větve nad cestu.</t>
  </si>
  <si>
    <t>Redukce slabšího kmene k cestě o 2 m.</t>
  </si>
  <si>
    <t>Redukce slabšího kmene odkloněného k cestě o 2 m.</t>
  </si>
  <si>
    <t>Mírné odlehčení dlouhých a přetížených větví.</t>
  </si>
  <si>
    <t>Nakloněný k cestě.</t>
  </si>
  <si>
    <t>Odlehčení dlouhých větví po obvodu koruny.</t>
  </si>
  <si>
    <t>Silněji proschlá koruna.</t>
  </si>
  <si>
    <t>Suchý vrchol koruny.</t>
  </si>
  <si>
    <t>Více odkloněný terminální kmen.</t>
  </si>
  <si>
    <t>Pokroucený kmen, defekt ve větvení, odlehčení kmene k louce.</t>
  </si>
  <si>
    <t>Od 4 m základní větvení, nakloněný nad předchozí javor, odlehčen ve směru náklonu.</t>
  </si>
  <si>
    <t>Od 3 m 2 hlavní kmeny, odlehčení dlouhých větví po obvodu koruny.</t>
  </si>
  <si>
    <t>Jednostranně zavětvená koruna.</t>
  </si>
  <si>
    <t>Od 5 m dva hlavní kmeny, užší koruna.</t>
  </si>
  <si>
    <t>Strom tvoří 2 silnější krajní kmeny a 1 slabší uprostřed, 1 ks volné vazby 2 t mezi krajní kmeny.</t>
  </si>
  <si>
    <t>Vyvětvená koruna.</t>
  </si>
  <si>
    <t>Oboustranná dutina na kmeni, redukce vrcholu celé koruny o 3 m.</t>
  </si>
  <si>
    <t>Od 4 m 2 hlavní kmeny, užší koruna.</t>
  </si>
  <si>
    <t>Více odkloněný k louce, proschlá koruna, odlehčení ve směru odklonu.</t>
  </si>
  <si>
    <t>Rozložitá a proschlá koruna, odlehčení dlouhých a přetížených větví v kombinaci s redukcí do 2 m délky.</t>
  </si>
  <si>
    <t>Ve 2 m je základní větvení, korunu tvoří 2 hlavní a 1 slabší kmen, silně proschlý vrchol koruny, redukce vrcholu cca o 2 m dle stavu proschnutí.</t>
  </si>
  <si>
    <t>Základní větvení ve 2 m výšky, korunu tvoří 3 hlavní kmeny, na kmeni větší zavalená rána, užší a proschlá koruna.</t>
  </si>
  <si>
    <t>Vyvětvená a odkloněná koruna k lesu.</t>
  </si>
  <si>
    <t>Od 3 m 2 mohutné kmeny, defekt ve větvení a poblíž zbytky plodnic hub, 1 ks volné vazby 4 t.</t>
  </si>
  <si>
    <t>Zlomený vrchol koruny.</t>
  </si>
  <si>
    <t>Vyvětvená koruna, redukce odkloněného kmene k lesu o 2 m.</t>
  </si>
  <si>
    <t>Od výšky 4 m 1 silnější a 1 slabší kmen, odlehčení celé koruny.</t>
  </si>
  <si>
    <t>Pokroucený a menší terminální kmen.</t>
  </si>
  <si>
    <t>Od 3 m 3 hlavní kmeny, odlehčení dlouhých větví a kmene nad cestou.</t>
  </si>
  <si>
    <t>Větvení od poloviny výšky stromu, odlehčení dlouhých větví.</t>
  </si>
  <si>
    <t>Úzký a jednostranně zavětvený terminální kmen s proschlou korunou.</t>
  </si>
  <si>
    <t>Tlaková vidlice ve větvení, úzká koruna.</t>
  </si>
  <si>
    <t>Odlehčení dlouhých a přetížených větví po obvodu koruny.</t>
  </si>
  <si>
    <t>Dutiny na kmeni, odlehčení dlouhých větví po obvodu koruny.</t>
  </si>
  <si>
    <t>Dutina na kmeni, odlehčení dlouhých větví po obvodu koruny.</t>
  </si>
  <si>
    <t>Od 2 m 2 hlavní kmeny, tlaková vidlice ve větvení.</t>
  </si>
  <si>
    <t>Terminální kmen s proschlou korunou.</t>
  </si>
  <si>
    <t>Silnější a slabší kmen, více proschlá koruna.</t>
  </si>
  <si>
    <t>Na kmeni staré plodnice šupinovky, odlehčení v rozsahu celé koruny.</t>
  </si>
  <si>
    <t>Menší strom s ránou na kmeni.</t>
  </si>
  <si>
    <t>Silnější a slabší kmen, mírné odlehčení po obvodu koruny.</t>
  </si>
  <si>
    <t>Jednostranně zavětvená terminální koruna.</t>
  </si>
  <si>
    <t>Defekt ve větvení a rána na kmeni, korunu tvoří několik kmenů, odlehčení dlouhých a přetížených větví po obvodu koruny.</t>
  </si>
  <si>
    <t>Rána na kmeni.</t>
  </si>
  <si>
    <t>Nakloněný do mezery, proschlá koruna.</t>
  </si>
  <si>
    <t>Od 4 m 2 hlavní kmeny, mírné odlehčení koruny ve směru k louce.</t>
  </si>
  <si>
    <t>Terminální kmen s ránou na kmeni.</t>
  </si>
  <si>
    <t>Menší strom.</t>
  </si>
  <si>
    <t>Užší vyvětvená koruna.</t>
  </si>
  <si>
    <t>Od 6 m 2 hlavní kmeny.</t>
  </si>
  <si>
    <t>Od výšky 3 m tři hlavní kmeny, prasklina ve větvení, mezi krajní kmeny založit 1 ks volné vazby 2 t.</t>
  </si>
  <si>
    <t>Od 4 m dva hlavní kmeny s úzkým větvením.</t>
  </si>
  <si>
    <t>Od 4,5 m dva hlavní kmeny, silně proschlá koruna.</t>
  </si>
  <si>
    <t>Terminální a pokroucený kmen, s více zavětvenou korunou.</t>
  </si>
  <si>
    <t>Prasklina na kmeni, zlomy v koruně, redukce celé koruny o 2 m.</t>
  </si>
  <si>
    <t>Silně proschlý.</t>
  </si>
  <si>
    <t>Od 4 m větvení na 1 silný a 2 slabší kmeny, odlehčení dlouhých větví po obvodu koruny.</t>
  </si>
  <si>
    <t>Terminální kmen s dutinou ze strany od cesty, proschlá koruna.</t>
  </si>
  <si>
    <t>Od 5 m větvení celkem na 3 hlavní kmeny.</t>
  </si>
  <si>
    <t>Od 3 m 3 hlavní kmeny, odlehčení dlouhých větví po obvodu koruny.</t>
  </si>
  <si>
    <t>Od 3 m 2 hlavní kmeny, tísněná koruna předchozím stromem.</t>
  </si>
  <si>
    <t>Základní větvení ve 4 m výšky, tísněná a proschlá koruna.</t>
  </si>
  <si>
    <t>Původně 2 hlavní kmeny, jeden z větší části odlomený a téměř odumřelý s zbytky dřevokazných hub, redukce zbylého kmene o 3 - 4 m.</t>
  </si>
  <si>
    <t>Od 4 m 3 hlavní kmeny, více proschlá koruna, odlehčení dlouhých větví po obvodu koruny.</t>
  </si>
  <si>
    <t>Mrazová trhlina a dutina na kmeni, ve směru odklonu koruny kombinace odlehčení s redukcí max. o 2 m.</t>
  </si>
  <si>
    <t>Základní větvení ve 3 m výšky.</t>
  </si>
  <si>
    <t>Strom se větví cca od 6 m výšky, mírné odlehčení dlouhých a přetížených větví.</t>
  </si>
  <si>
    <t>Od 3 m dva více pokroucené kmeny.</t>
  </si>
  <si>
    <t>Od 6 m 2 hlavní kmeny, nad cestou zlomená zavěšená větev.</t>
  </si>
  <si>
    <t>Terminální kmen, bujný obrost na bázi a výmladky na kmeni, hustěji zavětvená koruna, která by se řezem více prosvětlila.</t>
  </si>
  <si>
    <t>Od 3 m 3 hlavní kmeny, na kmeni mrazová trhlina, proschlá koruna, odlehčení celé koruny s možností kombinace s mírnou redukcí u nejvíce přetížených větví do 2 m délky.</t>
  </si>
  <si>
    <t>Jeden ze dvou kmenů odlomený, redukce vrcholu  zbylého kmene o 3 m.</t>
  </si>
  <si>
    <t>Terminální kmen více odkloněný od cesty.</t>
  </si>
  <si>
    <t>Větší strom s terminálním kmenem a souměrným zavětvením.</t>
  </si>
  <si>
    <t>Ze strany od cesty trhliny na kmeni, redukce celé koruny o 3 - 5 m.</t>
  </si>
  <si>
    <t>Terminální kmen s úzkou, jednostranně zavětvenou a proschlou korunou.</t>
  </si>
  <si>
    <t>Od 4 - 5 m se strom větví na 3 hlavní kmeny, ve spodní části kmene je propadlina a ve větvení je defekt, prostřední kmen by se odlehčil a oba krajní se spojí 1 ks volné vazby 2 t.</t>
  </si>
  <si>
    <t>Od 4 m 2 kmeny, úzká a jednostranně zavětvená koruna  k lesu.</t>
  </si>
  <si>
    <t>Od 3 m se mohutný strom větví na 3 hlavní kmeny, celá koruny by se odlehčila a mírně by se redukoval kmen nad cestou do 2 m délky.</t>
  </si>
  <si>
    <t>Mrazová trhlina na kmeni, redukce obou vrcholů cca o 3 m výšky.</t>
  </si>
  <si>
    <t>Terminální kmen stromu s ránami, koruna úzká a více proschlá.</t>
  </si>
  <si>
    <t>Odkloněný vrchol koruny.</t>
  </si>
  <si>
    <t>Terminální kmen s úzkou a proschlou korunou.</t>
  </si>
  <si>
    <t>Od 3 m výšky 2 hlavní kmeny, odlehčení dlouhých větví po obvodu koruny.</t>
  </si>
  <si>
    <t>Vyvětvený kmen, koruna proschlá se zlomy, odlehčení dlouhých větví po obvodu koruny.</t>
  </si>
  <si>
    <t>Terminální kmen nakloněný nad osvětlení cesty, odlehčení dlouhých větví ve směru k louce.</t>
  </si>
  <si>
    <t>Terminální kmen nakloněný k lesu, odlehčení ve směru odklonu.</t>
  </si>
  <si>
    <t>Jeden z kmenů již dříve odřezán, rozložitá koruna, odlehčení nejdelších větví v kombinaci s redukcí do 2 m délky.</t>
  </si>
  <si>
    <t>Od 6 m základní větvení, úzkou korunu tvoří 2 hlavní kmeny, odlehčení dlouhých větví.</t>
  </si>
  <si>
    <t>Terminální kmen více nakloněný do svahu, proschlá koruna, odlehčení dlouhých větví.</t>
  </si>
  <si>
    <t>Korunu tvoří několik kmenů, zavětvená je více ve směru k lesu.</t>
  </si>
  <si>
    <t>Proschlý terminální kmen.</t>
  </si>
  <si>
    <t>Slabší kmeny.</t>
  </si>
  <si>
    <t>Menší terminální kmen.</t>
  </si>
  <si>
    <t>Proschlá koruna.</t>
  </si>
  <si>
    <t>Mírné odlehčení dlouhých větví.</t>
  </si>
  <si>
    <t>Odlehčení dlouhých větví nad cestou.</t>
  </si>
  <si>
    <t>Terminální kmen se větví až výše v koruně.</t>
  </si>
  <si>
    <t>Odkloněný do středu aleje, odlehčení dlouhých větví.</t>
  </si>
  <si>
    <t>Odlehčení dlouhých větví ve směru nad louku.</t>
  </si>
  <si>
    <t>Pokroucený kmen s proschlou korunou, redukce vrcholu koruny o 3 m výšky.</t>
  </si>
  <si>
    <t>V polovině výšky stromu je větvení na dva kmeny koruna je úzká.</t>
  </si>
  <si>
    <t>3 hlavní kmeny s proschlou korunou, odlehčení ve směru nad cestou.</t>
  </si>
  <si>
    <t>Od výšky 4 m se koruna větví na 5 hlavních kmenů, ze směru od cesty jeden z kmenů mechanicky poškozený, odlehčení celé koruny a redukce dlouhých větví o 2 m s důrazem na část koruny zasahující nad cestu.</t>
  </si>
  <si>
    <t>Rozložitá koruna, kombinace odlehčení celé koruny s redukcí nejvíce přetížených větví do 2 m délky.</t>
  </si>
  <si>
    <t>Od 4 m 2 hlavní kmeny, odlehčení části koruny nad cestou.</t>
  </si>
  <si>
    <t>Mezi 3 - 5 m větvení na 3 hlavní kmeny, proschlá koruna, odlehčení kmene nad cestou.</t>
  </si>
  <si>
    <t>Odkloněný od ostatních stromů ve směru k louce.</t>
  </si>
  <si>
    <t>Více zavětvený ve směru k louce.</t>
  </si>
  <si>
    <t>Rozložitá a proschlá koruna.</t>
  </si>
  <si>
    <t>Odlehčení dlouhých a přetížených větví.</t>
  </si>
  <si>
    <t>Od 4 m základní větvení celkem na 3 hlavní kmeny.</t>
  </si>
  <si>
    <t>Od 6 m 2 hlavní kmeny, rozložitá koruna.</t>
  </si>
  <si>
    <t>Od 6 m 2 hlavní kmeny, mírné odlehčení koruny nad cestou.</t>
  </si>
  <si>
    <t>Ve 4 m základní větvení, odlehčení celé rozložité koruny.</t>
  </si>
  <si>
    <t>Od výšky 4 m 2 hlavní kmeny.</t>
  </si>
  <si>
    <t>Prohnutý kmen s vyvětvenou a proschlou korunou.</t>
  </si>
  <si>
    <t>Více vyvětvený terminální kmen.</t>
  </si>
  <si>
    <t>Proschlá koruna, odlehčení ve směru nad cestou.</t>
  </si>
  <si>
    <t>Od 3 m 3 hlavní kmeny s rozložitou korunou, odlehčení dlouhých větví po obvodu koruny.</t>
  </si>
  <si>
    <t>Odkloněný nad cestu, odlehčení ve směru odklonu.</t>
  </si>
  <si>
    <t>Od 4 m 2 hlavní kmeny, odlehčení dlouhých větví po obvodu koruny.</t>
  </si>
  <si>
    <t>Terminální kmen s hustěji zavětvenou korunou.</t>
  </si>
  <si>
    <t>Od 3 m se strom větví na několik kmenů.</t>
  </si>
  <si>
    <t>Proschlá koruna, odlehčení dlouhých větví a redukce vrcholu dle stavu proschnutí.</t>
  </si>
  <si>
    <t>Odlehčení dlouhých kosterních větví.</t>
  </si>
  <si>
    <t xml:space="preserve">Terminální kmen, od 4 m výšky silná kosterní větev. </t>
  </si>
  <si>
    <t>Mrazová trhlina na kmeni, odlehčení celé koruny.</t>
  </si>
  <si>
    <t>Odlehčení dlouhé kosterní větve k louce.</t>
  </si>
  <si>
    <t>Terminální kmen, větvení až v horní 1/3 koruny, odlehčení vrcholu.</t>
  </si>
  <si>
    <t>Od 5 m 2 hlavní kmeny, proschlá koruna, odlehčení přetížených částí.</t>
  </si>
  <si>
    <t>Asymetrická koruna, odlehčení přetížených větví.</t>
  </si>
  <si>
    <t>Odkloněný a pokroucený kmen, proschlá koruna.</t>
  </si>
  <si>
    <t>Pěkný javor s terminálním kmenem více odkloněným do svahu, odlehčení dlouhých a přetížených kosterních větví.</t>
  </si>
  <si>
    <t>Základní větvení od výšky 3 m, menší a rozložitá koruna, redukcí zvýraznit průběžný kmen.</t>
  </si>
  <si>
    <t>Odlehčení slabších kmenů.</t>
  </si>
  <si>
    <t>Od 3 m 2 pokroucené kmeny, odkloněný od osvětlení cesty, poškození kmenů, jeden již odřezán, redukce vrcholu kclé koruny o 3 m.</t>
  </si>
  <si>
    <t>Pěkný a mohutný strom s terminálním kmenem.</t>
  </si>
  <si>
    <t>Od 4 m 2 hlavní kmeny, další již dříve odřezán, odlehčení dlouhých větví.</t>
  </si>
  <si>
    <t>Proschlá a asymetrická koruna.</t>
  </si>
  <si>
    <t>Větvení až v polovině výšky stromu, 3 více odkloněné kmeny od svislé osy stromu, odlehčení dlouhých a přetížených větví po obvodu koruny.</t>
  </si>
  <si>
    <t>Od 5 m dva hlavní kmeny, další již dříve odřezán, odlehčení dlouhých větví .</t>
  </si>
  <si>
    <t>Menší a pokroucený strom.</t>
  </si>
  <si>
    <t>Větvení od 2 m výšky, odlehčení koruny ve směru k lesu a redukce slabší větve nad cestou o 2 m.</t>
  </si>
  <si>
    <t>Na kmen i zbytky plodnic hub, nakloněný nad kapli, odlehčení celé koruny.</t>
  </si>
  <si>
    <t>Poranění na bázi a ve spodní části kmene, odlehčení celé koruny.</t>
  </si>
  <si>
    <t>Menší odkloněný strom s terminálním kmenem.</t>
  </si>
  <si>
    <t>Od výšky 4 m dva kmeny, úzká koruna.</t>
  </si>
  <si>
    <t>Terminální kmen s 1 silnou kosterní větví.</t>
  </si>
  <si>
    <t>Redukce slabšího kmene odkloněného k lesu cca o 2 - 3 m.</t>
  </si>
  <si>
    <t>Odlehčení dlouhých větví k louce a redukce dlouhé spodní větve o 2 m.</t>
  </si>
  <si>
    <t>bez zásahu</t>
  </si>
  <si>
    <t>Substrát</t>
  </si>
  <si>
    <t>0,144</t>
  </si>
  <si>
    <t>Ochrana proti okusu (plastové pletivo)</t>
  </si>
  <si>
    <t>Vlastní výsadba - strom včetně kotvení, zálivky, výchovného řezu, obalení jutou, ochrany proti okusu, mulčování atd.</t>
  </si>
  <si>
    <t>Dutiny na kmeni, odkloněný k č. 4, menší a proschlá koruna.</t>
  </si>
  <si>
    <t>Rozložitá koruna, redukce dlouhých a odkloněných větví směrem k louce i nad cestu o 2 - 3 m.</t>
  </si>
  <si>
    <t>Ve 3 m rána na kmeni, silně proschlá koruna.</t>
  </si>
  <si>
    <t>Zlomená a dosud visící kosterní větev.</t>
  </si>
  <si>
    <t>O dlouhých a přetížených větví.</t>
  </si>
  <si>
    <t>Nakloněný směrem do svahu, rozložitá koruna, odlehčení v kombinaci s redukcí nejdelších větví do 2 m délky.</t>
  </si>
  <si>
    <t>Proucený terminální kmen s jednostranně zavětvenou korunou, odlehčení dlouhých větví ve směru k lesu.</t>
  </si>
  <si>
    <t>Korunu tvoří 3 hlavní kmeny, odlehčení dlouhých větví a kmene nad cestou.</t>
  </si>
  <si>
    <t>Terminální kmen, koruna více zavětvená k lesu, odlehčení dlouhých a přetížených větví.</t>
  </si>
  <si>
    <t>Terminální kmen více odkloněný k cestě.</t>
  </si>
  <si>
    <t>Od 3 m 2 hlavní kmeny, odlehčení v kombinaci s redukcí dlouhých větví do 2 m délky.</t>
  </si>
  <si>
    <t>Od 3 m 3 hlavní kmeny, odkloněný k louce, odlehčení ve směru odklonu.</t>
  </si>
  <si>
    <t>Odkloněná koruna ve směru k louce, odlehčení obvodových partií koruny.</t>
  </si>
  <si>
    <t>Korunu tvoří celkem 3 pokroucené kmeny, odlehčení koncových partií jednotlivých větví.</t>
  </si>
  <si>
    <t>Od výšky 3 m základní větvení, celkem 2 průběžné a 1 odkloněný kmen, odlehčení dlouhých větví v koruně.</t>
  </si>
  <si>
    <t>Terminální kmen s proschlou a vyvětvenou korunou.</t>
  </si>
  <si>
    <t>Pokroucená koruna, odlehčení dlouhých a přetížených větví po jejím obvodu.</t>
  </si>
  <si>
    <t>Terminální kmen, slabší vitalita.</t>
  </si>
  <si>
    <t>Základní větvení v 8 m výšky, rána po odlomené kosterní větvi, odlehčení nejvíce přetížených větví by se kombinovalo s redukcí do 2 m délky.</t>
  </si>
  <si>
    <t xml:space="preserve">Frézování pařezů </t>
  </si>
  <si>
    <t>60 - 120cm</t>
  </si>
  <si>
    <t>Úklid materiálu z frézování - použít na zarovnání nerovností</t>
  </si>
  <si>
    <t>Doprava osob a frézy</t>
  </si>
  <si>
    <t>Frézování pařezů po úroveň země, rozfrézování zeminy na úroveň okolního povrchu, po frézování by neměl být povrch vyvýšen. (43 pařezů s průměrnou velikostí 90 cm průměr, většinou vyvýšené místo, nutné frézovat více jak 20 cm do hloubky. V celkovém počtu je 1 ks vývrat.</t>
  </si>
  <si>
    <t>Odstranění náletů</t>
  </si>
  <si>
    <t>Doprava osob a štěpkovače</t>
  </si>
  <si>
    <t>Výkop jámy ručně 60x60x40 (hloubka), 0144 m3, počítat s kamenitým podložím</t>
  </si>
  <si>
    <t>Úklid materiálu z odstranění náletů, štěpkování.</t>
  </si>
  <si>
    <t>Odstranění náletů, seříznutí pařezů v úrovni terénu, tak a by se mohlo provádět sečení.</t>
  </si>
  <si>
    <t>Není zařazeno</t>
  </si>
  <si>
    <t xml:space="preserve">mezera mezi stromy, odbočka polní cesty </t>
  </si>
  <si>
    <t>I.</t>
  </si>
  <si>
    <t>II.</t>
  </si>
  <si>
    <t>III.</t>
  </si>
  <si>
    <t>kategorie</t>
  </si>
  <si>
    <t>Rozdělení stromů do kategorií dle náročnosti zásahu</t>
  </si>
  <si>
    <t>číslo stromu</t>
  </si>
  <si>
    <t>Stromy kategorie II.</t>
  </si>
  <si>
    <t>Stromy kategorie I.</t>
  </si>
  <si>
    <t>Stromy kategorie III.</t>
  </si>
  <si>
    <t>Krycí list rozpočtu</t>
  </si>
  <si>
    <t>Počet vysázených stromů</t>
  </si>
  <si>
    <t>Popis</t>
  </si>
  <si>
    <t>M.j.</t>
  </si>
  <si>
    <t>Množství</t>
  </si>
  <si>
    <t>Jedn.cena</t>
  </si>
  <si>
    <t>Celkem Kč</t>
  </si>
  <si>
    <t>1. rok</t>
  </si>
  <si>
    <t>Odplevelení vysazených stromů - 2x</t>
  </si>
  <si>
    <t>Zálivka stromů (50 l/ks) - 5x</t>
  </si>
  <si>
    <t>Kontrola úvazků</t>
  </si>
  <si>
    <t>Výchovný řez korun stromů</t>
  </si>
  <si>
    <t>Přihnojení plným kombinovaným hnojivem ( NPK)</t>
  </si>
  <si>
    <t>1. rok celkem</t>
  </si>
  <si>
    <t>rok</t>
  </si>
  <si>
    <t>Údržba celkem</t>
  </si>
  <si>
    <t>Cena celkem s DPH</t>
  </si>
  <si>
    <t>Údržba za 2 roky</t>
  </si>
  <si>
    <t>Rozpočet na záruční péči</t>
  </si>
  <si>
    <t>četnost/rok</t>
  </si>
  <si>
    <t>Celkem v Kč bez DPH</t>
  </si>
  <si>
    <t>Cena celkem za dílo v Kč bez DPH</t>
  </si>
  <si>
    <t>Cena celkem za dílo v Kč včetně DPH</t>
  </si>
  <si>
    <t>DPH 21 %</t>
  </si>
  <si>
    <t>DPH  21 %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</si>
</sst>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.000"/>
  </numFmts>
  <fonts count="56"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b/>
      <sz val="14"/>
      <name val="Times New Roman CE"/>
      <family val="1"/>
    </font>
    <font>
      <b/>
      <u val="single"/>
      <sz val="10"/>
      <name val="Times New Roman CE"/>
      <family val="0"/>
    </font>
    <font>
      <b/>
      <u val="single"/>
      <sz val="1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8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textRotation="90" wrapText="1"/>
    </xf>
    <xf numFmtId="168" fontId="4" fillId="0" borderId="0" xfId="0" applyNumberFormat="1" applyFont="1" applyAlignment="1">
      <alignment horizontal="center" textRotation="90" wrapText="1"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168" fontId="8" fillId="0" borderId="10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8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68" fontId="12" fillId="0" borderId="16" xfId="0" applyNumberFormat="1" applyFont="1" applyBorder="1" applyAlignment="1">
      <alignment/>
    </xf>
    <xf numFmtId="168" fontId="12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68" fontId="8" fillId="0" borderId="23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8" fillId="0" borderId="24" xfId="0" applyFont="1" applyBorder="1" applyAlignment="1">
      <alignment/>
    </xf>
    <xf numFmtId="0" fontId="11" fillId="0" borderId="25" xfId="0" applyFont="1" applyBorder="1" applyAlignment="1">
      <alignment/>
    </xf>
    <xf numFmtId="49" fontId="11" fillId="0" borderId="26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/>
    </xf>
    <xf numFmtId="168" fontId="11" fillId="0" borderId="27" xfId="0" applyNumberFormat="1" applyFont="1" applyBorder="1" applyAlignment="1">
      <alignment horizontal="center"/>
    </xf>
    <xf numFmtId="168" fontId="11" fillId="0" borderId="24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11" fillId="0" borderId="28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/>
    </xf>
    <xf numFmtId="168" fontId="11" fillId="0" borderId="29" xfId="0" applyNumberFormat="1" applyFont="1" applyBorder="1" applyAlignment="1">
      <alignment/>
    </xf>
    <xf numFmtId="168" fontId="11" fillId="0" borderId="23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30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168" fontId="8" fillId="0" borderId="31" xfId="0" applyNumberFormat="1" applyFont="1" applyBorder="1" applyAlignment="1">
      <alignment/>
    </xf>
    <xf numFmtId="168" fontId="8" fillId="0" borderId="32" xfId="0" applyNumberFormat="1" applyFont="1" applyBorder="1" applyAlignment="1">
      <alignment/>
    </xf>
    <xf numFmtId="0" fontId="9" fillId="0" borderId="3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8" fillId="0" borderId="34" xfId="0" applyFont="1" applyBorder="1" applyAlignment="1">
      <alignment wrapText="1"/>
    </xf>
    <xf numFmtId="0" fontId="8" fillId="0" borderId="34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168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5" xfId="0" applyFont="1" applyBorder="1" applyAlignment="1">
      <alignment/>
    </xf>
    <xf numFmtId="168" fontId="8" fillId="0" borderId="36" xfId="0" applyNumberFormat="1" applyFont="1" applyBorder="1" applyAlignment="1">
      <alignment/>
    </xf>
    <xf numFmtId="168" fontId="8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168" fontId="11" fillId="0" borderId="2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Fill="1" applyBorder="1" applyAlignment="1">
      <alignment/>
    </xf>
    <xf numFmtId="49" fontId="8" fillId="0" borderId="16" xfId="0" applyNumberFormat="1" applyFont="1" applyBorder="1" applyAlignment="1">
      <alignment horizontal="center"/>
    </xf>
    <xf numFmtId="168" fontId="8" fillId="0" borderId="37" xfId="0" applyNumberFormat="1" applyFont="1" applyBorder="1" applyAlignment="1">
      <alignment/>
    </xf>
    <xf numFmtId="168" fontId="8" fillId="0" borderId="17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8" xfId="0" applyFont="1" applyBorder="1" applyAlignment="1">
      <alignment/>
    </xf>
    <xf numFmtId="0" fontId="16" fillId="0" borderId="16" xfId="0" applyFont="1" applyBorder="1" applyAlignment="1">
      <alignment/>
    </xf>
    <xf numFmtId="49" fontId="16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168" fontId="16" fillId="0" borderId="37" xfId="0" applyNumberFormat="1" applyFont="1" applyBorder="1" applyAlignment="1">
      <alignment/>
    </xf>
    <xf numFmtId="168" fontId="16" fillId="0" borderId="17" xfId="0" applyNumberFormat="1" applyFont="1" applyBorder="1" applyAlignment="1">
      <alignment/>
    </xf>
    <xf numFmtId="168" fontId="8" fillId="0" borderId="39" xfId="0" applyNumberFormat="1" applyFont="1" applyBorder="1" applyAlignment="1">
      <alignment/>
    </xf>
    <xf numFmtId="168" fontId="11" fillId="0" borderId="40" xfId="0" applyNumberFormat="1" applyFont="1" applyBorder="1" applyAlignment="1">
      <alignment/>
    </xf>
    <xf numFmtId="173" fontId="8" fillId="0" borderId="1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4" fontId="8" fillId="0" borderId="12" xfId="0" applyNumberFormat="1" applyFont="1" applyBorder="1" applyAlignment="1">
      <alignment/>
    </xf>
    <xf numFmtId="168" fontId="8" fillId="0" borderId="29" xfId="0" applyNumberFormat="1" applyFont="1" applyBorder="1" applyAlignment="1">
      <alignment/>
    </xf>
    <xf numFmtId="168" fontId="8" fillId="0" borderId="23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40" xfId="0" applyFont="1" applyBorder="1" applyAlignment="1">
      <alignment horizontal="center"/>
    </xf>
    <xf numFmtId="168" fontId="4" fillId="0" borderId="41" xfId="0" applyNumberFormat="1" applyFont="1" applyBorder="1" applyAlignment="1">
      <alignment horizontal="center" textRotation="90" wrapText="1"/>
    </xf>
    <xf numFmtId="168" fontId="4" fillId="0" borderId="42" xfId="0" applyNumberFormat="1" applyFont="1" applyBorder="1" applyAlignment="1">
      <alignment horizontal="center" textRotation="90" wrapText="1"/>
    </xf>
    <xf numFmtId="168" fontId="4" fillId="0" borderId="43" xfId="0" applyNumberFormat="1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10" fillId="32" borderId="0" xfId="0" applyFont="1" applyFill="1" applyAlignment="1">
      <alignment wrapText="1"/>
    </xf>
    <xf numFmtId="3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168" fontId="5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8" fillId="0" borderId="0" xfId="0" applyFont="1" applyAlignment="1">
      <alignment/>
    </xf>
    <xf numFmtId="0" fontId="8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horizontal="right"/>
    </xf>
    <xf numFmtId="0" fontId="11" fillId="0" borderId="4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4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right"/>
    </xf>
    <xf numFmtId="4" fontId="11" fillId="0" borderId="31" xfId="0" applyNumberFormat="1" applyFont="1" applyBorder="1" applyAlignment="1">
      <alignment horizontal="right"/>
    </xf>
    <xf numFmtId="0" fontId="11" fillId="0" borderId="31" xfId="0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0" fontId="8" fillId="0" borderId="44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12" xfId="0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4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right"/>
    </xf>
    <xf numFmtId="4" fontId="19" fillId="0" borderId="39" xfId="0" applyNumberFormat="1" applyFont="1" applyBorder="1" applyAlignment="1">
      <alignment horizontal="right"/>
    </xf>
    <xf numFmtId="1" fontId="11" fillId="0" borderId="45" xfId="0" applyNumberFormat="1" applyFont="1" applyBorder="1" applyAlignment="1">
      <alignment horizontal="center"/>
    </xf>
    <xf numFmtId="168" fontId="11" fillId="0" borderId="45" xfId="0" applyNumberFormat="1" applyFont="1" applyBorder="1" applyAlignment="1">
      <alignment/>
    </xf>
    <xf numFmtId="1" fontId="11" fillId="0" borderId="46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168" fontId="12" fillId="0" borderId="37" xfId="0" applyNumberFormat="1" applyFont="1" applyBorder="1" applyAlignment="1">
      <alignment/>
    </xf>
    <xf numFmtId="168" fontId="8" fillId="0" borderId="10" xfId="0" applyNumberFormat="1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 wrapText="1"/>
    </xf>
    <xf numFmtId="0" fontId="0" fillId="0" borderId="30" xfId="0" applyBorder="1" applyAlignment="1">
      <alignment wrapText="1"/>
    </xf>
    <xf numFmtId="168" fontId="12" fillId="0" borderId="46" xfId="0" applyNumberFormat="1" applyFont="1" applyBorder="1" applyAlignment="1">
      <alignment wrapText="1"/>
    </xf>
    <xf numFmtId="0" fontId="0" fillId="0" borderId="49" xfId="0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workbookViewId="0" topLeftCell="A1">
      <pane ySplit="1" topLeftCell="A2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4.7109375" style="3" customWidth="1"/>
    <col min="2" max="2" width="21.00390625" style="4" customWidth="1"/>
    <col min="3" max="3" width="4.00390625" style="5" customWidth="1"/>
    <col min="4" max="4" width="3.8515625" style="5" customWidth="1"/>
    <col min="5" max="5" width="4.57421875" style="5" customWidth="1"/>
    <col min="6" max="6" width="4.00390625" style="6" customWidth="1"/>
    <col min="7" max="7" width="8.8515625" style="7" customWidth="1"/>
    <col min="8" max="8" width="42.8515625" style="8" customWidth="1"/>
    <col min="9" max="250" width="9.00390625" style="4" bestFit="1" customWidth="1"/>
    <col min="251" max="16384" width="9.00390625" style="4" customWidth="1"/>
  </cols>
  <sheetData>
    <row r="1" spans="1:8" s="3" customFormat="1" ht="51" customHeight="1">
      <c r="A1" s="9" t="s">
        <v>11</v>
      </c>
      <c r="B1" s="9" t="s">
        <v>1</v>
      </c>
      <c r="C1" s="9" t="s">
        <v>0</v>
      </c>
      <c r="D1" s="9" t="s">
        <v>13</v>
      </c>
      <c r="E1" s="9" t="s">
        <v>14</v>
      </c>
      <c r="F1" s="9" t="s">
        <v>12</v>
      </c>
      <c r="G1" s="9" t="s">
        <v>8</v>
      </c>
      <c r="H1" s="9" t="s">
        <v>10</v>
      </c>
    </row>
    <row r="2" spans="1:10" ht="25.5">
      <c r="A2" s="14">
        <v>1</v>
      </c>
      <c r="B2" s="31" t="s">
        <v>56</v>
      </c>
      <c r="C2" s="16">
        <v>65</v>
      </c>
      <c r="D2" s="17">
        <v>25</v>
      </c>
      <c r="E2" s="17">
        <v>10</v>
      </c>
      <c r="F2" s="18" t="s">
        <v>59</v>
      </c>
      <c r="G2" s="19" t="s">
        <v>67</v>
      </c>
      <c r="H2" s="20" t="s">
        <v>112</v>
      </c>
      <c r="I2" s="21"/>
      <c r="J2" s="21"/>
    </row>
    <row r="3" spans="1:10" ht="12.75">
      <c r="A3" s="14">
        <v>2</v>
      </c>
      <c r="B3" s="31" t="s">
        <v>56</v>
      </c>
      <c r="C3" s="16">
        <v>50</v>
      </c>
      <c r="D3" s="17">
        <v>24</v>
      </c>
      <c r="E3" s="17">
        <v>7</v>
      </c>
      <c r="F3" s="18" t="s">
        <v>59</v>
      </c>
      <c r="G3" s="19" t="s">
        <v>66</v>
      </c>
      <c r="H3" s="20" t="s">
        <v>111</v>
      </c>
      <c r="I3" s="21"/>
      <c r="J3" s="21"/>
    </row>
    <row r="4" spans="1:10" ht="25.5">
      <c r="A4" s="14">
        <v>3</v>
      </c>
      <c r="B4" s="31" t="s">
        <v>56</v>
      </c>
      <c r="C4" s="16">
        <v>60</v>
      </c>
      <c r="D4" s="17">
        <v>24</v>
      </c>
      <c r="E4" s="17">
        <v>9</v>
      </c>
      <c r="F4" s="18" t="s">
        <v>60</v>
      </c>
      <c r="G4" s="19" t="s">
        <v>67</v>
      </c>
      <c r="H4" s="20" t="s">
        <v>113</v>
      </c>
      <c r="I4" s="21"/>
      <c r="J4" s="21"/>
    </row>
    <row r="5" spans="1:10" ht="12.75">
      <c r="A5" s="14">
        <v>4</v>
      </c>
      <c r="B5" s="31" t="s">
        <v>19</v>
      </c>
      <c r="C5" s="16">
        <v>40</v>
      </c>
      <c r="D5" s="17">
        <v>23</v>
      </c>
      <c r="E5" s="17">
        <v>6</v>
      </c>
      <c r="F5" s="18" t="s">
        <v>61</v>
      </c>
      <c r="G5" s="19" t="s">
        <v>66</v>
      </c>
      <c r="H5" s="20" t="s">
        <v>75</v>
      </c>
      <c r="I5" s="21"/>
      <c r="J5" s="21"/>
    </row>
    <row r="6" spans="1:10" ht="25.5">
      <c r="A6" s="14">
        <v>5</v>
      </c>
      <c r="B6" s="31" t="s">
        <v>56</v>
      </c>
      <c r="C6" s="16">
        <v>55</v>
      </c>
      <c r="D6" s="17">
        <v>22</v>
      </c>
      <c r="E6" s="17">
        <v>9</v>
      </c>
      <c r="F6" s="18" t="s">
        <v>60</v>
      </c>
      <c r="G6" s="19" t="s">
        <v>67</v>
      </c>
      <c r="H6" s="20" t="s">
        <v>114</v>
      </c>
      <c r="I6" s="21"/>
      <c r="J6" s="21"/>
    </row>
    <row r="7" spans="1:10" ht="25.5">
      <c r="A7" s="14">
        <v>6</v>
      </c>
      <c r="B7" s="31" t="s">
        <v>57</v>
      </c>
      <c r="C7" s="16">
        <v>40</v>
      </c>
      <c r="D7" s="17">
        <v>21</v>
      </c>
      <c r="E7" s="17">
        <v>4</v>
      </c>
      <c r="F7" s="18" t="s">
        <v>60</v>
      </c>
      <c r="G7" s="19" t="s">
        <v>66</v>
      </c>
      <c r="H7" s="20" t="s">
        <v>236</v>
      </c>
      <c r="I7" s="21"/>
      <c r="J7" s="21"/>
    </row>
    <row r="8" spans="1:10" ht="12.75">
      <c r="A8" s="14">
        <v>7</v>
      </c>
      <c r="B8" s="31" t="s">
        <v>56</v>
      </c>
      <c r="C8" s="16">
        <v>60</v>
      </c>
      <c r="D8" s="17">
        <v>24</v>
      </c>
      <c r="E8" s="17">
        <v>10</v>
      </c>
      <c r="F8" s="18" t="s">
        <v>59</v>
      </c>
      <c r="G8" s="19" t="s">
        <v>67</v>
      </c>
      <c r="H8" s="20" t="s">
        <v>85</v>
      </c>
      <c r="I8" s="21"/>
      <c r="J8" s="21"/>
    </row>
    <row r="9" spans="1:10" ht="12.75">
      <c r="A9" s="14">
        <v>8</v>
      </c>
      <c r="B9" s="31" t="s">
        <v>57</v>
      </c>
      <c r="C9" s="16">
        <v>70</v>
      </c>
      <c r="D9" s="17">
        <v>24</v>
      </c>
      <c r="E9" s="17">
        <v>9</v>
      </c>
      <c r="F9" s="18" t="s">
        <v>59</v>
      </c>
      <c r="G9" s="19" t="s">
        <v>66</v>
      </c>
      <c r="H9" s="20" t="s">
        <v>115</v>
      </c>
      <c r="I9" s="21"/>
      <c r="J9" s="21"/>
    </row>
    <row r="10" spans="1:10" ht="12.75">
      <c r="A10" s="14">
        <v>9</v>
      </c>
      <c r="B10" s="31" t="s">
        <v>57</v>
      </c>
      <c r="C10" s="16">
        <v>45</v>
      </c>
      <c r="D10" s="17">
        <v>16</v>
      </c>
      <c r="E10" s="17">
        <v>6</v>
      </c>
      <c r="F10" s="18" t="s">
        <v>59</v>
      </c>
      <c r="G10" s="19" t="s">
        <v>66</v>
      </c>
      <c r="H10" s="20" t="s">
        <v>116</v>
      </c>
      <c r="I10" s="21"/>
      <c r="J10" s="21"/>
    </row>
    <row r="11" spans="1:10" ht="12.75">
      <c r="A11" s="14">
        <v>10</v>
      </c>
      <c r="B11" s="31" t="s">
        <v>57</v>
      </c>
      <c r="C11" s="16">
        <v>65</v>
      </c>
      <c r="D11" s="17">
        <v>24</v>
      </c>
      <c r="E11" s="17">
        <v>9</v>
      </c>
      <c r="F11" s="18" t="s">
        <v>60</v>
      </c>
      <c r="G11" s="19" t="s">
        <v>66</v>
      </c>
      <c r="H11" s="20" t="s">
        <v>117</v>
      </c>
      <c r="I11" s="21"/>
      <c r="J11" s="21"/>
    </row>
    <row r="12" spans="1:10" ht="25.5">
      <c r="A12" s="14">
        <v>11</v>
      </c>
      <c r="B12" s="31" t="s">
        <v>56</v>
      </c>
      <c r="C12" s="16">
        <v>70</v>
      </c>
      <c r="D12" s="17">
        <v>25</v>
      </c>
      <c r="E12" s="17">
        <v>11</v>
      </c>
      <c r="F12" s="18" t="s">
        <v>60</v>
      </c>
      <c r="G12" s="19" t="s">
        <v>67</v>
      </c>
      <c r="H12" s="20" t="s">
        <v>118</v>
      </c>
      <c r="I12" s="21"/>
      <c r="J12" s="21"/>
    </row>
    <row r="13" spans="1:10" ht="25.5">
      <c r="A13" s="14">
        <v>12</v>
      </c>
      <c r="B13" s="31" t="s">
        <v>57</v>
      </c>
      <c r="C13" s="16">
        <v>70</v>
      </c>
      <c r="D13" s="17">
        <v>22</v>
      </c>
      <c r="E13" s="17">
        <v>15</v>
      </c>
      <c r="F13" s="18" t="s">
        <v>59</v>
      </c>
      <c r="G13" s="19" t="s">
        <v>68</v>
      </c>
      <c r="H13" s="20" t="s">
        <v>237</v>
      </c>
      <c r="I13" s="21"/>
      <c r="J13" s="21"/>
    </row>
    <row r="14" spans="1:10" ht="12.75">
      <c r="A14" s="14">
        <v>13</v>
      </c>
      <c r="B14" s="31" t="s">
        <v>57</v>
      </c>
      <c r="C14" s="16">
        <v>20</v>
      </c>
      <c r="D14" s="17">
        <v>4</v>
      </c>
      <c r="E14" s="17">
        <v>3</v>
      </c>
      <c r="F14" s="18" t="s">
        <v>59</v>
      </c>
      <c r="G14" s="19" t="s">
        <v>66</v>
      </c>
      <c r="H14" s="20" t="s">
        <v>119</v>
      </c>
      <c r="I14" s="21"/>
      <c r="J14" s="21"/>
    </row>
    <row r="15" spans="1:10" ht="25.5">
      <c r="A15" s="14">
        <v>14</v>
      </c>
      <c r="B15" s="31" t="s">
        <v>56</v>
      </c>
      <c r="C15" s="16">
        <v>65</v>
      </c>
      <c r="D15" s="17">
        <v>24</v>
      </c>
      <c r="E15" s="17">
        <v>10</v>
      </c>
      <c r="F15" s="18" t="s">
        <v>59</v>
      </c>
      <c r="G15" s="19" t="s">
        <v>67</v>
      </c>
      <c r="H15" s="20" t="s">
        <v>120</v>
      </c>
      <c r="I15" s="21"/>
      <c r="J15" s="21"/>
    </row>
    <row r="16" spans="1:10" ht="12.75">
      <c r="A16" s="14">
        <v>15</v>
      </c>
      <c r="B16" s="31" t="s">
        <v>56</v>
      </c>
      <c r="C16" s="16"/>
      <c r="D16" s="17"/>
      <c r="E16" s="17"/>
      <c r="F16" s="18"/>
      <c r="G16" s="19"/>
      <c r="H16" s="20" t="s">
        <v>265</v>
      </c>
      <c r="I16" s="21"/>
      <c r="J16" s="21"/>
    </row>
    <row r="17" spans="1:10" ht="12.75">
      <c r="A17" s="14">
        <v>16</v>
      </c>
      <c r="B17" s="31" t="s">
        <v>57</v>
      </c>
      <c r="C17" s="16">
        <v>38</v>
      </c>
      <c r="D17" s="17">
        <v>17</v>
      </c>
      <c r="E17" s="17">
        <v>5</v>
      </c>
      <c r="F17" s="18" t="s">
        <v>61</v>
      </c>
      <c r="G17" s="19" t="s">
        <v>66</v>
      </c>
      <c r="H17" s="20" t="s">
        <v>121</v>
      </c>
      <c r="I17" s="21"/>
      <c r="J17" s="21"/>
    </row>
    <row r="18" spans="1:10" ht="38.25">
      <c r="A18" s="14">
        <v>17</v>
      </c>
      <c r="B18" s="31" t="s">
        <v>56</v>
      </c>
      <c r="C18" s="16">
        <v>65</v>
      </c>
      <c r="D18" s="17">
        <v>23</v>
      </c>
      <c r="E18" s="17">
        <v>10</v>
      </c>
      <c r="F18" s="18" t="s">
        <v>59</v>
      </c>
      <c r="G18" s="19" t="s">
        <v>67</v>
      </c>
      <c r="H18" s="20" t="s">
        <v>122</v>
      </c>
      <c r="I18" s="21"/>
      <c r="J18" s="21"/>
    </row>
    <row r="19" spans="1:10" ht="12.75">
      <c r="A19" s="14">
        <v>18</v>
      </c>
      <c r="B19" s="31" t="s">
        <v>56</v>
      </c>
      <c r="C19" s="16">
        <v>60</v>
      </c>
      <c r="D19" s="17">
        <v>25</v>
      </c>
      <c r="E19" s="17">
        <v>8</v>
      </c>
      <c r="F19" s="18" t="s">
        <v>62</v>
      </c>
      <c r="G19" s="19" t="s">
        <v>66</v>
      </c>
      <c r="H19" s="20" t="s">
        <v>123</v>
      </c>
      <c r="I19" s="21"/>
      <c r="J19" s="21"/>
    </row>
    <row r="20" spans="1:10" ht="12.75">
      <c r="A20" s="14">
        <v>19</v>
      </c>
      <c r="B20" s="31" t="s">
        <v>57</v>
      </c>
      <c r="C20" s="16">
        <v>70</v>
      </c>
      <c r="D20" s="17">
        <v>23</v>
      </c>
      <c r="E20" s="17">
        <v>10</v>
      </c>
      <c r="F20" s="18" t="s">
        <v>59</v>
      </c>
      <c r="G20" s="19" t="s">
        <v>66</v>
      </c>
      <c r="H20" s="20" t="s">
        <v>124</v>
      </c>
      <c r="I20" s="21"/>
      <c r="J20" s="21"/>
    </row>
    <row r="21" spans="1:10" ht="25.5">
      <c r="A21" s="14">
        <v>20</v>
      </c>
      <c r="B21" s="31" t="s">
        <v>57</v>
      </c>
      <c r="C21" s="16">
        <v>50</v>
      </c>
      <c r="D21" s="17">
        <v>21</v>
      </c>
      <c r="E21" s="17">
        <v>9</v>
      </c>
      <c r="F21" s="18" t="s">
        <v>59</v>
      </c>
      <c r="G21" s="19" t="s">
        <v>67</v>
      </c>
      <c r="H21" s="20" t="s">
        <v>125</v>
      </c>
      <c r="I21" s="21"/>
      <c r="J21" s="21"/>
    </row>
    <row r="22" spans="1:10" ht="12.75">
      <c r="A22" s="14">
        <v>21</v>
      </c>
      <c r="B22" s="31" t="s">
        <v>57</v>
      </c>
      <c r="C22" s="16">
        <v>45</v>
      </c>
      <c r="D22" s="17">
        <v>22</v>
      </c>
      <c r="E22" s="17">
        <v>8</v>
      </c>
      <c r="F22" s="18" t="s">
        <v>62</v>
      </c>
      <c r="G22" s="19" t="s">
        <v>66</v>
      </c>
      <c r="H22" s="20" t="s">
        <v>126</v>
      </c>
      <c r="I22" s="21"/>
      <c r="J22" s="21"/>
    </row>
    <row r="23" spans="1:10" ht="12.75">
      <c r="A23" s="14">
        <v>22</v>
      </c>
      <c r="B23" s="31" t="s">
        <v>57</v>
      </c>
      <c r="C23" s="16">
        <v>35</v>
      </c>
      <c r="D23" s="17">
        <v>13</v>
      </c>
      <c r="E23" s="17">
        <v>6</v>
      </c>
      <c r="F23" s="18" t="s">
        <v>61</v>
      </c>
      <c r="G23" s="19" t="s">
        <v>66</v>
      </c>
      <c r="H23" s="20" t="s">
        <v>127</v>
      </c>
      <c r="I23" s="21"/>
      <c r="J23" s="21"/>
    </row>
    <row r="24" spans="1:10" ht="12.75">
      <c r="A24" s="14">
        <v>23</v>
      </c>
      <c r="B24" s="31" t="s">
        <v>57</v>
      </c>
      <c r="C24" s="16">
        <v>40</v>
      </c>
      <c r="D24" s="17">
        <v>22</v>
      </c>
      <c r="E24" s="17">
        <v>4</v>
      </c>
      <c r="F24" s="18" t="s">
        <v>62</v>
      </c>
      <c r="G24" s="19" t="s">
        <v>66</v>
      </c>
      <c r="H24" s="20" t="s">
        <v>128</v>
      </c>
      <c r="I24" s="21"/>
      <c r="J24" s="21"/>
    </row>
    <row r="25" spans="1:10" ht="12.75">
      <c r="A25" s="14">
        <v>24</v>
      </c>
      <c r="B25" s="31" t="s">
        <v>57</v>
      </c>
      <c r="C25" s="16">
        <v>55</v>
      </c>
      <c r="D25" s="17">
        <v>22</v>
      </c>
      <c r="E25" s="17">
        <v>9</v>
      </c>
      <c r="F25" s="18" t="s">
        <v>59</v>
      </c>
      <c r="G25" s="19" t="s">
        <v>66</v>
      </c>
      <c r="H25" s="20" t="s">
        <v>129</v>
      </c>
      <c r="I25" s="21"/>
      <c r="J25" s="21"/>
    </row>
    <row r="26" spans="1:10" ht="25.5">
      <c r="A26" s="14">
        <v>25</v>
      </c>
      <c r="B26" s="31" t="s">
        <v>56</v>
      </c>
      <c r="C26" s="16">
        <v>60</v>
      </c>
      <c r="D26" s="17">
        <v>22</v>
      </c>
      <c r="E26" s="17">
        <v>9</v>
      </c>
      <c r="F26" s="18" t="s">
        <v>63</v>
      </c>
      <c r="G26" s="19" t="s">
        <v>69</v>
      </c>
      <c r="H26" s="20" t="s">
        <v>130</v>
      </c>
      <c r="I26" s="21"/>
      <c r="J26" s="21"/>
    </row>
    <row r="27" spans="1:10" ht="25.5">
      <c r="A27" s="14">
        <v>26</v>
      </c>
      <c r="B27" s="31" t="s">
        <v>56</v>
      </c>
      <c r="C27" s="16">
        <v>40</v>
      </c>
      <c r="D27" s="17">
        <v>21</v>
      </c>
      <c r="E27" s="17">
        <v>6</v>
      </c>
      <c r="F27" s="18" t="s">
        <v>63</v>
      </c>
      <c r="G27" s="19" t="s">
        <v>68</v>
      </c>
      <c r="H27" s="20" t="s">
        <v>134</v>
      </c>
      <c r="I27" s="21"/>
      <c r="J27" s="21"/>
    </row>
    <row r="28" spans="1:10" ht="12.75">
      <c r="A28" s="14">
        <v>27</v>
      </c>
      <c r="B28" s="31" t="s">
        <v>57</v>
      </c>
      <c r="C28" s="16">
        <v>35</v>
      </c>
      <c r="D28" s="17">
        <v>21</v>
      </c>
      <c r="E28" s="17">
        <v>5</v>
      </c>
      <c r="F28" s="18" t="s">
        <v>60</v>
      </c>
      <c r="G28" s="19" t="s">
        <v>66</v>
      </c>
      <c r="H28" s="20" t="s">
        <v>135</v>
      </c>
      <c r="I28" s="21"/>
      <c r="J28" s="21"/>
    </row>
    <row r="29" spans="1:10" ht="12.75">
      <c r="A29" s="14">
        <v>28</v>
      </c>
      <c r="B29" s="31" t="s">
        <v>56</v>
      </c>
      <c r="C29" s="16">
        <v>55</v>
      </c>
      <c r="D29" s="17">
        <v>22</v>
      </c>
      <c r="E29" s="17">
        <v>10</v>
      </c>
      <c r="F29" s="18" t="s">
        <v>59</v>
      </c>
      <c r="G29" s="19" t="s">
        <v>66</v>
      </c>
      <c r="H29" s="20" t="s">
        <v>131</v>
      </c>
      <c r="I29" s="21"/>
      <c r="J29" s="21"/>
    </row>
    <row r="30" spans="1:10" ht="12.75">
      <c r="A30" s="14">
        <v>29</v>
      </c>
      <c r="B30" s="31" t="s">
        <v>57</v>
      </c>
      <c r="C30" s="16">
        <v>35</v>
      </c>
      <c r="D30" s="17">
        <v>21</v>
      </c>
      <c r="E30" s="17">
        <v>6</v>
      </c>
      <c r="F30" s="18" t="s">
        <v>60</v>
      </c>
      <c r="G30" s="19" t="s">
        <v>66</v>
      </c>
      <c r="H30" s="20" t="s">
        <v>132</v>
      </c>
      <c r="I30" s="21"/>
      <c r="J30" s="21"/>
    </row>
    <row r="31" spans="1:10" ht="25.5">
      <c r="A31" s="14">
        <v>30</v>
      </c>
      <c r="B31" s="31" t="s">
        <v>57</v>
      </c>
      <c r="C31" s="16">
        <v>45</v>
      </c>
      <c r="D31" s="17">
        <v>22</v>
      </c>
      <c r="E31" s="17">
        <v>10</v>
      </c>
      <c r="F31" s="18" t="s">
        <v>59</v>
      </c>
      <c r="G31" s="19" t="s">
        <v>66</v>
      </c>
      <c r="H31" s="20" t="s">
        <v>133</v>
      </c>
      <c r="I31" s="21"/>
      <c r="J31" s="21"/>
    </row>
    <row r="32" spans="1:10" ht="25.5">
      <c r="A32" s="14">
        <v>31</v>
      </c>
      <c r="B32" s="31" t="s">
        <v>56</v>
      </c>
      <c r="C32" s="16">
        <v>45</v>
      </c>
      <c r="D32" s="17">
        <v>23</v>
      </c>
      <c r="E32" s="17">
        <v>9</v>
      </c>
      <c r="F32" s="18" t="s">
        <v>59</v>
      </c>
      <c r="G32" s="19" t="s">
        <v>67</v>
      </c>
      <c r="H32" s="20" t="s">
        <v>136</v>
      </c>
      <c r="I32" s="21"/>
      <c r="J32" s="21"/>
    </row>
    <row r="33" spans="1:10" ht="25.5">
      <c r="A33" s="14">
        <v>32</v>
      </c>
      <c r="B33" s="31" t="s">
        <v>57</v>
      </c>
      <c r="C33" s="16">
        <v>45</v>
      </c>
      <c r="D33" s="17">
        <v>22</v>
      </c>
      <c r="E33" s="17">
        <v>7</v>
      </c>
      <c r="F33" s="18" t="s">
        <v>59</v>
      </c>
      <c r="G33" s="19" t="s">
        <v>66</v>
      </c>
      <c r="H33" s="20" t="s">
        <v>137</v>
      </c>
      <c r="I33" s="21"/>
      <c r="J33" s="21"/>
    </row>
    <row r="34" spans="1:10" ht="12.75">
      <c r="A34" s="14">
        <v>33</v>
      </c>
      <c r="B34" s="31" t="s">
        <v>56</v>
      </c>
      <c r="C34" s="16">
        <v>45</v>
      </c>
      <c r="D34" s="17">
        <v>22</v>
      </c>
      <c r="E34" s="17">
        <v>9</v>
      </c>
      <c r="F34" s="18" t="s">
        <v>63</v>
      </c>
      <c r="G34" s="19" t="s">
        <v>66</v>
      </c>
      <c r="H34" s="20" t="s">
        <v>238</v>
      </c>
      <c r="I34" s="21"/>
      <c r="J34" s="21"/>
    </row>
    <row r="35" spans="1:10" ht="12.75">
      <c r="A35" s="14">
        <v>34</v>
      </c>
      <c r="B35" s="31" t="s">
        <v>56</v>
      </c>
      <c r="C35" s="16">
        <v>45</v>
      </c>
      <c r="D35" s="17">
        <v>22</v>
      </c>
      <c r="E35" s="17">
        <v>9</v>
      </c>
      <c r="F35" s="18" t="s">
        <v>59</v>
      </c>
      <c r="G35" s="19" t="s">
        <v>66</v>
      </c>
      <c r="H35" s="20" t="s">
        <v>138</v>
      </c>
      <c r="I35" s="21"/>
      <c r="J35" s="21"/>
    </row>
    <row r="36" spans="1:10" ht="12.75">
      <c r="A36" s="14">
        <v>35</v>
      </c>
      <c r="B36" s="31" t="s">
        <v>58</v>
      </c>
      <c r="C36" s="16">
        <v>10</v>
      </c>
      <c r="D36" s="17">
        <v>4</v>
      </c>
      <c r="E36" s="17">
        <v>2</v>
      </c>
      <c r="F36" s="18" t="s">
        <v>64</v>
      </c>
      <c r="G36" s="19" t="s">
        <v>231</v>
      </c>
      <c r="H36" s="20"/>
      <c r="I36" s="21"/>
      <c r="J36" s="21"/>
    </row>
    <row r="37" spans="1:10" ht="12.75">
      <c r="A37" s="14">
        <v>36</v>
      </c>
      <c r="B37" s="31" t="s">
        <v>58</v>
      </c>
      <c r="C37" s="16">
        <v>15</v>
      </c>
      <c r="D37" s="17">
        <v>4</v>
      </c>
      <c r="E37" s="17">
        <v>3</v>
      </c>
      <c r="F37" s="18" t="s">
        <v>64</v>
      </c>
      <c r="G37" s="19" t="s">
        <v>231</v>
      </c>
      <c r="H37" s="20"/>
      <c r="I37" s="21"/>
      <c r="J37" s="21"/>
    </row>
    <row r="38" spans="1:10" ht="25.5">
      <c r="A38" s="14">
        <v>37</v>
      </c>
      <c r="B38" s="31" t="s">
        <v>56</v>
      </c>
      <c r="C38" s="16">
        <v>40</v>
      </c>
      <c r="D38" s="17">
        <v>22</v>
      </c>
      <c r="E38" s="17">
        <v>12</v>
      </c>
      <c r="F38" s="18" t="s">
        <v>59</v>
      </c>
      <c r="G38" s="19" t="s">
        <v>67</v>
      </c>
      <c r="H38" s="20" t="s">
        <v>139</v>
      </c>
      <c r="I38" s="21"/>
      <c r="J38" s="21"/>
    </row>
    <row r="39" spans="1:10" ht="25.5">
      <c r="A39" s="14">
        <v>38</v>
      </c>
      <c r="B39" s="31" t="s">
        <v>57</v>
      </c>
      <c r="C39" s="16">
        <v>40</v>
      </c>
      <c r="D39" s="17">
        <v>19</v>
      </c>
      <c r="E39" s="17">
        <v>7</v>
      </c>
      <c r="F39" s="18" t="s">
        <v>59</v>
      </c>
      <c r="G39" s="19" t="s">
        <v>66</v>
      </c>
      <c r="H39" s="20" t="s">
        <v>140</v>
      </c>
      <c r="I39" s="21"/>
      <c r="J39" s="21"/>
    </row>
    <row r="40" spans="1:10" ht="12.75">
      <c r="A40" s="14">
        <v>39</v>
      </c>
      <c r="B40" s="31" t="s">
        <v>21</v>
      </c>
      <c r="C40" s="16">
        <v>30</v>
      </c>
      <c r="D40" s="17">
        <v>17</v>
      </c>
      <c r="E40" s="17">
        <v>5</v>
      </c>
      <c r="F40" s="18" t="s">
        <v>61</v>
      </c>
      <c r="G40" s="19" t="s">
        <v>66</v>
      </c>
      <c r="H40" s="20"/>
      <c r="I40" s="21"/>
      <c r="J40" s="21"/>
    </row>
    <row r="41" spans="1:10" ht="25.5">
      <c r="A41" s="14">
        <v>40</v>
      </c>
      <c r="B41" s="31" t="s">
        <v>56</v>
      </c>
      <c r="C41" s="16">
        <v>40</v>
      </c>
      <c r="D41" s="17">
        <v>15</v>
      </c>
      <c r="E41" s="17">
        <v>7</v>
      </c>
      <c r="F41" s="18" t="s">
        <v>59</v>
      </c>
      <c r="G41" s="19" t="s">
        <v>66</v>
      </c>
      <c r="H41" s="20" t="s">
        <v>141</v>
      </c>
      <c r="I41" s="21"/>
      <c r="J41" s="21"/>
    </row>
    <row r="42" spans="1:10" ht="12.75">
      <c r="A42" s="14">
        <v>41</v>
      </c>
      <c r="B42" s="31" t="s">
        <v>58</v>
      </c>
      <c r="C42" s="16">
        <v>15</v>
      </c>
      <c r="D42" s="17">
        <v>5</v>
      </c>
      <c r="E42" s="17">
        <v>3</v>
      </c>
      <c r="F42" s="18" t="s">
        <v>64</v>
      </c>
      <c r="G42" s="19" t="s">
        <v>231</v>
      </c>
      <c r="H42" s="20"/>
      <c r="I42" s="21"/>
      <c r="J42" s="21"/>
    </row>
    <row r="43" spans="1:10" ht="38.25">
      <c r="A43" s="14">
        <v>42</v>
      </c>
      <c r="B43" s="31" t="s">
        <v>56</v>
      </c>
      <c r="C43" s="16">
        <v>60</v>
      </c>
      <c r="D43" s="17">
        <v>22</v>
      </c>
      <c r="E43" s="17">
        <v>12</v>
      </c>
      <c r="F43" s="18" t="s">
        <v>63</v>
      </c>
      <c r="G43" s="19" t="s">
        <v>68</v>
      </c>
      <c r="H43" s="20" t="s">
        <v>142</v>
      </c>
      <c r="I43" s="21"/>
      <c r="J43" s="21"/>
    </row>
    <row r="44" spans="1:10" ht="25.5">
      <c r="A44" s="14">
        <v>43</v>
      </c>
      <c r="B44" s="31" t="s">
        <v>56</v>
      </c>
      <c r="C44" s="16">
        <v>50</v>
      </c>
      <c r="D44" s="17">
        <v>22</v>
      </c>
      <c r="E44" s="17">
        <v>12</v>
      </c>
      <c r="F44" s="18" t="s">
        <v>59</v>
      </c>
      <c r="G44" s="19" t="s">
        <v>67</v>
      </c>
      <c r="H44" s="20" t="s">
        <v>143</v>
      </c>
      <c r="I44" s="21"/>
      <c r="J44" s="21"/>
    </row>
    <row r="45" spans="1:10" ht="25.5">
      <c r="A45" s="14">
        <v>44</v>
      </c>
      <c r="B45" s="31" t="s">
        <v>57</v>
      </c>
      <c r="C45" s="16">
        <v>50</v>
      </c>
      <c r="D45" s="17">
        <v>21</v>
      </c>
      <c r="E45" s="17">
        <v>10</v>
      </c>
      <c r="F45" s="18" t="s">
        <v>63</v>
      </c>
      <c r="G45" s="19" t="s">
        <v>70</v>
      </c>
      <c r="H45" s="20" t="s">
        <v>144</v>
      </c>
      <c r="I45" s="21"/>
      <c r="J45" s="21"/>
    </row>
    <row r="46" spans="1:10" ht="12.75">
      <c r="A46" s="14">
        <v>45</v>
      </c>
      <c r="B46" s="31" t="s">
        <v>56</v>
      </c>
      <c r="C46" s="16"/>
      <c r="D46" s="17"/>
      <c r="E46" s="17"/>
      <c r="F46" s="18"/>
      <c r="G46" s="19"/>
      <c r="H46" s="20" t="s">
        <v>265</v>
      </c>
      <c r="I46" s="21"/>
      <c r="J46" s="21"/>
    </row>
    <row r="47" spans="1:10" ht="12.75">
      <c r="A47" s="14">
        <v>46</v>
      </c>
      <c r="B47" s="31" t="s">
        <v>57</v>
      </c>
      <c r="C47" s="16">
        <v>38</v>
      </c>
      <c r="D47" s="17">
        <v>21</v>
      </c>
      <c r="E47" s="17">
        <v>5</v>
      </c>
      <c r="F47" s="18" t="s">
        <v>61</v>
      </c>
      <c r="G47" s="19" t="s">
        <v>66</v>
      </c>
      <c r="H47" s="20" t="s">
        <v>75</v>
      </c>
      <c r="I47" s="21"/>
      <c r="J47" s="21"/>
    </row>
    <row r="48" spans="1:10" ht="12.75">
      <c r="A48" s="14">
        <v>47</v>
      </c>
      <c r="B48" s="31" t="s">
        <v>56</v>
      </c>
      <c r="C48" s="16"/>
      <c r="D48" s="17"/>
      <c r="E48" s="17"/>
      <c r="F48" s="18"/>
      <c r="G48" s="19"/>
      <c r="H48" s="20" t="s">
        <v>265</v>
      </c>
      <c r="I48" s="21"/>
      <c r="J48" s="21"/>
    </row>
    <row r="49" spans="1:10" ht="12.75">
      <c r="A49" s="14">
        <v>48</v>
      </c>
      <c r="B49" s="31" t="s">
        <v>57</v>
      </c>
      <c r="C49" s="16">
        <v>55</v>
      </c>
      <c r="D49" s="17">
        <v>21</v>
      </c>
      <c r="E49" s="17">
        <v>9</v>
      </c>
      <c r="F49" s="18" t="s">
        <v>59</v>
      </c>
      <c r="G49" s="19" t="s">
        <v>66</v>
      </c>
      <c r="H49" s="20" t="s">
        <v>145</v>
      </c>
      <c r="I49" s="21"/>
      <c r="J49" s="21"/>
    </row>
    <row r="50" spans="1:10" ht="25.5">
      <c r="A50" s="14">
        <v>49</v>
      </c>
      <c r="B50" s="31" t="s">
        <v>56</v>
      </c>
      <c r="C50" s="16">
        <v>55</v>
      </c>
      <c r="D50" s="17">
        <v>20</v>
      </c>
      <c r="E50" s="17">
        <v>10</v>
      </c>
      <c r="F50" s="18" t="s">
        <v>59</v>
      </c>
      <c r="G50" s="19" t="s">
        <v>67</v>
      </c>
      <c r="H50" s="20" t="s">
        <v>146</v>
      </c>
      <c r="I50" s="21"/>
      <c r="J50" s="21"/>
    </row>
    <row r="51" spans="1:10" ht="12.75">
      <c r="A51" s="14">
        <v>50</v>
      </c>
      <c r="B51" s="31" t="s">
        <v>57</v>
      </c>
      <c r="C51" s="16">
        <v>50</v>
      </c>
      <c r="D51" s="17">
        <v>17</v>
      </c>
      <c r="E51" s="17">
        <v>7</v>
      </c>
      <c r="F51" s="18" t="s">
        <v>59</v>
      </c>
      <c r="G51" s="19" t="s">
        <v>66</v>
      </c>
      <c r="H51" s="20" t="s">
        <v>147</v>
      </c>
      <c r="I51" s="21"/>
      <c r="J51" s="21"/>
    </row>
    <row r="52" spans="1:10" ht="25.5">
      <c r="A52" s="14">
        <v>51</v>
      </c>
      <c r="B52" s="31" t="s">
        <v>56</v>
      </c>
      <c r="C52" s="16">
        <v>45</v>
      </c>
      <c r="D52" s="17">
        <v>19</v>
      </c>
      <c r="E52" s="17">
        <v>8</v>
      </c>
      <c r="F52" s="18" t="s">
        <v>62</v>
      </c>
      <c r="G52" s="19" t="s">
        <v>66</v>
      </c>
      <c r="H52" s="20" t="s">
        <v>148</v>
      </c>
      <c r="I52" s="21"/>
      <c r="J52" s="21"/>
    </row>
    <row r="53" spans="1:10" ht="12.75">
      <c r="A53" s="14">
        <v>52</v>
      </c>
      <c r="B53" s="31" t="s">
        <v>57</v>
      </c>
      <c r="C53" s="16">
        <v>30</v>
      </c>
      <c r="D53" s="17">
        <v>18</v>
      </c>
      <c r="E53" s="17">
        <v>6</v>
      </c>
      <c r="F53" s="18" t="s">
        <v>61</v>
      </c>
      <c r="G53" s="19" t="s">
        <v>66</v>
      </c>
      <c r="H53" s="20" t="s">
        <v>75</v>
      </c>
      <c r="I53" s="21"/>
      <c r="J53" s="21"/>
    </row>
    <row r="54" spans="1:10" ht="12.75">
      <c r="A54" s="14">
        <v>53</v>
      </c>
      <c r="B54" s="31" t="s">
        <v>21</v>
      </c>
      <c r="C54" s="16">
        <v>30</v>
      </c>
      <c r="D54" s="17">
        <v>16</v>
      </c>
      <c r="E54" s="17">
        <v>6</v>
      </c>
      <c r="F54" s="18" t="s">
        <v>59</v>
      </c>
      <c r="G54" s="19" t="s">
        <v>66</v>
      </c>
      <c r="H54" s="20" t="s">
        <v>239</v>
      </c>
      <c r="I54" s="21"/>
      <c r="J54" s="21"/>
    </row>
    <row r="55" spans="1:10" ht="38.25">
      <c r="A55" s="14">
        <v>54</v>
      </c>
      <c r="B55" s="31" t="s">
        <v>15</v>
      </c>
      <c r="C55" s="16">
        <v>65</v>
      </c>
      <c r="D55" s="17">
        <v>22</v>
      </c>
      <c r="E55" s="17">
        <v>9</v>
      </c>
      <c r="F55" s="18" t="s">
        <v>62</v>
      </c>
      <c r="G55" s="19" t="s">
        <v>66</v>
      </c>
      <c r="H55" s="20" t="s">
        <v>149</v>
      </c>
      <c r="I55" s="21"/>
      <c r="J55" s="21"/>
    </row>
    <row r="56" spans="1:10" ht="12.75">
      <c r="A56" s="14">
        <v>55</v>
      </c>
      <c r="B56" s="31" t="s">
        <v>57</v>
      </c>
      <c r="C56" s="16">
        <v>45</v>
      </c>
      <c r="D56" s="17">
        <v>18</v>
      </c>
      <c r="E56" s="17">
        <v>6</v>
      </c>
      <c r="F56" s="18" t="s">
        <v>62</v>
      </c>
      <c r="G56" s="19" t="s">
        <v>66</v>
      </c>
      <c r="H56" s="20"/>
      <c r="I56" s="21"/>
      <c r="J56" s="21"/>
    </row>
    <row r="57" spans="1:10" ht="51">
      <c r="A57" s="14">
        <v>56</v>
      </c>
      <c r="B57" s="31" t="s">
        <v>56</v>
      </c>
      <c r="C57" s="16">
        <v>75</v>
      </c>
      <c r="D57" s="17">
        <v>23</v>
      </c>
      <c r="E57" s="17">
        <v>13</v>
      </c>
      <c r="F57" s="18" t="s">
        <v>60</v>
      </c>
      <c r="G57" s="19" t="s">
        <v>70</v>
      </c>
      <c r="H57" s="20" t="s">
        <v>150</v>
      </c>
      <c r="I57" s="21"/>
      <c r="J57" s="21"/>
    </row>
    <row r="58" spans="1:10" ht="25.5">
      <c r="A58" s="14">
        <v>57</v>
      </c>
      <c r="B58" s="31" t="s">
        <v>56</v>
      </c>
      <c r="C58" s="16">
        <v>40</v>
      </c>
      <c r="D58" s="17">
        <v>21</v>
      </c>
      <c r="E58" s="17">
        <v>7</v>
      </c>
      <c r="F58" s="18" t="s">
        <v>63</v>
      </c>
      <c r="G58" s="19" t="s">
        <v>68</v>
      </c>
      <c r="H58" s="20" t="s">
        <v>151</v>
      </c>
      <c r="I58" s="21"/>
      <c r="J58" s="21"/>
    </row>
    <row r="59" spans="1:10" ht="12.75">
      <c r="A59" s="14">
        <v>58</v>
      </c>
      <c r="B59" s="31" t="s">
        <v>21</v>
      </c>
      <c r="C59" s="16">
        <v>50</v>
      </c>
      <c r="D59" s="17">
        <v>24</v>
      </c>
      <c r="E59" s="17">
        <v>8</v>
      </c>
      <c r="F59" s="18" t="s">
        <v>61</v>
      </c>
      <c r="G59" s="19" t="s">
        <v>66</v>
      </c>
      <c r="H59" s="20" t="s">
        <v>152</v>
      </c>
      <c r="I59" s="21"/>
      <c r="J59" s="21"/>
    </row>
    <row r="60" spans="1:10" ht="12.75">
      <c r="A60" s="14">
        <v>59</v>
      </c>
      <c r="B60" s="31" t="s">
        <v>56</v>
      </c>
      <c r="C60" s="16"/>
      <c r="D60" s="17"/>
      <c r="E60" s="17"/>
      <c r="F60" s="18"/>
      <c r="G60" s="19"/>
      <c r="H60" s="20" t="s">
        <v>265</v>
      </c>
      <c r="I60" s="21"/>
      <c r="J60" s="21"/>
    </row>
    <row r="61" spans="1:10" ht="12.75">
      <c r="A61" s="14">
        <v>60</v>
      </c>
      <c r="B61" s="31" t="s">
        <v>57</v>
      </c>
      <c r="C61" s="16">
        <v>40</v>
      </c>
      <c r="D61" s="17">
        <v>18</v>
      </c>
      <c r="E61" s="17">
        <v>5</v>
      </c>
      <c r="F61" s="18" t="s">
        <v>65</v>
      </c>
      <c r="G61" s="19" t="s">
        <v>66</v>
      </c>
      <c r="H61" s="20" t="s">
        <v>75</v>
      </c>
      <c r="I61" s="21"/>
      <c r="J61" s="21"/>
    </row>
    <row r="62" spans="1:10" ht="25.5">
      <c r="A62" s="14">
        <v>61</v>
      </c>
      <c r="B62" s="31" t="s">
        <v>57</v>
      </c>
      <c r="C62" s="16">
        <v>75</v>
      </c>
      <c r="D62" s="17">
        <v>22</v>
      </c>
      <c r="E62" s="17">
        <v>12</v>
      </c>
      <c r="F62" s="18" t="s">
        <v>62</v>
      </c>
      <c r="G62" s="19" t="s">
        <v>66</v>
      </c>
      <c r="H62" s="20" t="s">
        <v>153</v>
      </c>
      <c r="I62" s="21"/>
      <c r="J62" s="21"/>
    </row>
    <row r="63" spans="1:10" ht="12.75">
      <c r="A63" s="14">
        <v>62</v>
      </c>
      <c r="B63" s="31" t="s">
        <v>57</v>
      </c>
      <c r="C63" s="16">
        <v>75</v>
      </c>
      <c r="D63" s="17">
        <v>20</v>
      </c>
      <c r="E63" s="17">
        <v>8</v>
      </c>
      <c r="F63" s="18" t="s">
        <v>59</v>
      </c>
      <c r="G63" s="19" t="s">
        <v>66</v>
      </c>
      <c r="H63" s="20" t="s">
        <v>86</v>
      </c>
      <c r="I63" s="21"/>
      <c r="J63" s="21"/>
    </row>
    <row r="64" spans="1:10" ht="12.75">
      <c r="A64" s="14">
        <v>63</v>
      </c>
      <c r="B64" s="31" t="s">
        <v>21</v>
      </c>
      <c r="C64" s="16">
        <v>25</v>
      </c>
      <c r="D64" s="17">
        <v>17</v>
      </c>
      <c r="E64" s="17">
        <v>4</v>
      </c>
      <c r="F64" s="18" t="s">
        <v>64</v>
      </c>
      <c r="G64" s="19" t="s">
        <v>66</v>
      </c>
      <c r="H64" s="20"/>
      <c r="I64" s="21"/>
      <c r="J64" s="21"/>
    </row>
    <row r="65" spans="1:10" ht="12.75">
      <c r="A65" s="14">
        <v>64</v>
      </c>
      <c r="B65" s="31" t="s">
        <v>57</v>
      </c>
      <c r="C65" s="16">
        <v>30</v>
      </c>
      <c r="D65" s="17">
        <v>15</v>
      </c>
      <c r="E65" s="17">
        <v>4</v>
      </c>
      <c r="F65" s="18" t="s">
        <v>59</v>
      </c>
      <c r="G65" s="19" t="s">
        <v>66</v>
      </c>
      <c r="H65" s="20" t="s">
        <v>87</v>
      </c>
      <c r="I65" s="21"/>
      <c r="J65" s="21"/>
    </row>
    <row r="66" spans="1:10" ht="12.75">
      <c r="A66" s="14">
        <v>65</v>
      </c>
      <c r="B66" s="31" t="s">
        <v>57</v>
      </c>
      <c r="C66" s="16">
        <v>40</v>
      </c>
      <c r="D66" s="17">
        <v>17</v>
      </c>
      <c r="E66" s="17">
        <v>4</v>
      </c>
      <c r="F66" s="18" t="s">
        <v>59</v>
      </c>
      <c r="G66" s="19" t="s">
        <v>66</v>
      </c>
      <c r="H66" s="20" t="s">
        <v>88</v>
      </c>
      <c r="I66" s="21"/>
      <c r="J66" s="21"/>
    </row>
    <row r="67" spans="1:10" ht="12.75">
      <c r="A67" s="14">
        <v>66</v>
      </c>
      <c r="B67" s="31" t="s">
        <v>58</v>
      </c>
      <c r="C67" s="16">
        <v>10</v>
      </c>
      <c r="D67" s="17">
        <v>5</v>
      </c>
      <c r="E67" s="17">
        <v>4</v>
      </c>
      <c r="F67" s="18" t="s">
        <v>64</v>
      </c>
      <c r="G67" s="19" t="s">
        <v>231</v>
      </c>
      <c r="H67" s="20"/>
      <c r="I67" s="21"/>
      <c r="J67" s="21"/>
    </row>
    <row r="68" spans="1:10" ht="25.5">
      <c r="A68" s="14">
        <v>67</v>
      </c>
      <c r="B68" s="31" t="s">
        <v>57</v>
      </c>
      <c r="C68" s="16">
        <v>70</v>
      </c>
      <c r="D68" s="17">
        <v>24</v>
      </c>
      <c r="E68" s="17">
        <v>13</v>
      </c>
      <c r="F68" s="18" t="s">
        <v>59</v>
      </c>
      <c r="G68" s="19" t="s">
        <v>67</v>
      </c>
      <c r="H68" s="20" t="s">
        <v>90</v>
      </c>
      <c r="I68" s="21"/>
      <c r="J68" s="21"/>
    </row>
    <row r="69" spans="1:10" ht="12.75">
      <c r="A69" s="14">
        <v>68</v>
      </c>
      <c r="B69" s="31" t="s">
        <v>21</v>
      </c>
      <c r="C69" s="16">
        <v>40</v>
      </c>
      <c r="D69" s="17">
        <v>23</v>
      </c>
      <c r="E69" s="17">
        <v>9</v>
      </c>
      <c r="F69" s="18" t="s">
        <v>61</v>
      </c>
      <c r="G69" s="19" t="s">
        <v>67</v>
      </c>
      <c r="H69" s="8" t="s">
        <v>240</v>
      </c>
      <c r="I69" s="21"/>
      <c r="J69" s="21"/>
    </row>
    <row r="70" spans="1:10" ht="12.75">
      <c r="A70" s="14">
        <v>69</v>
      </c>
      <c r="B70" s="31" t="s">
        <v>56</v>
      </c>
      <c r="C70" s="16">
        <v>45</v>
      </c>
      <c r="D70" s="17">
        <v>23</v>
      </c>
      <c r="E70" s="17">
        <v>8</v>
      </c>
      <c r="F70" s="18" t="s">
        <v>61</v>
      </c>
      <c r="G70" s="19" t="s">
        <v>66</v>
      </c>
      <c r="H70" s="20"/>
      <c r="I70" s="21"/>
      <c r="J70" s="21"/>
    </row>
    <row r="71" spans="1:10" ht="12.75">
      <c r="A71" s="14">
        <v>70</v>
      </c>
      <c r="B71" s="31" t="s">
        <v>58</v>
      </c>
      <c r="C71" s="16">
        <v>10</v>
      </c>
      <c r="D71" s="17">
        <v>4</v>
      </c>
      <c r="E71" s="17">
        <v>3</v>
      </c>
      <c r="F71" s="18" t="s">
        <v>64</v>
      </c>
      <c r="G71" s="19" t="s">
        <v>231</v>
      </c>
      <c r="H71" s="20"/>
      <c r="I71" s="21"/>
      <c r="J71" s="21"/>
    </row>
    <row r="72" spans="1:10" ht="25.5">
      <c r="A72" s="14">
        <v>71</v>
      </c>
      <c r="B72" s="31" t="s">
        <v>57</v>
      </c>
      <c r="C72" s="16">
        <v>55</v>
      </c>
      <c r="D72" s="17">
        <v>23</v>
      </c>
      <c r="E72" s="17">
        <v>10</v>
      </c>
      <c r="F72" s="18" t="s">
        <v>59</v>
      </c>
      <c r="G72" s="19" t="s">
        <v>67</v>
      </c>
      <c r="H72" s="20" t="s">
        <v>91</v>
      </c>
      <c r="I72" s="21"/>
      <c r="J72" s="21"/>
    </row>
    <row r="73" spans="1:10" ht="25.5">
      <c r="A73" s="14">
        <v>72</v>
      </c>
      <c r="B73" s="31" t="s">
        <v>56</v>
      </c>
      <c r="C73" s="16">
        <v>60</v>
      </c>
      <c r="D73" s="17">
        <v>21</v>
      </c>
      <c r="E73" s="17">
        <v>9</v>
      </c>
      <c r="F73" s="18" t="s">
        <v>59</v>
      </c>
      <c r="G73" s="19" t="s">
        <v>67</v>
      </c>
      <c r="H73" s="20" t="s">
        <v>89</v>
      </c>
      <c r="I73" s="21"/>
      <c r="J73" s="21"/>
    </row>
    <row r="74" spans="1:10" ht="12.75">
      <c r="A74" s="14">
        <v>73</v>
      </c>
      <c r="B74" s="31" t="s">
        <v>58</v>
      </c>
      <c r="C74" s="16">
        <v>10</v>
      </c>
      <c r="D74" s="17">
        <v>4</v>
      </c>
      <c r="E74" s="17">
        <v>2</v>
      </c>
      <c r="F74" s="18" t="s">
        <v>61</v>
      </c>
      <c r="G74" s="19" t="s">
        <v>231</v>
      </c>
      <c r="H74" s="20" t="s">
        <v>92</v>
      </c>
      <c r="I74" s="21"/>
      <c r="J74" s="21"/>
    </row>
    <row r="75" spans="1:10" ht="12.75">
      <c r="A75" s="14">
        <v>74</v>
      </c>
      <c r="B75" s="31" t="s">
        <v>56</v>
      </c>
      <c r="C75" s="16">
        <v>38</v>
      </c>
      <c r="D75" s="17">
        <v>20</v>
      </c>
      <c r="E75" s="17">
        <v>8</v>
      </c>
      <c r="F75" s="18" t="s">
        <v>61</v>
      </c>
      <c r="G75" s="19" t="s">
        <v>66</v>
      </c>
      <c r="H75" s="20" t="s">
        <v>93</v>
      </c>
      <c r="I75" s="21"/>
      <c r="J75" s="21"/>
    </row>
    <row r="76" spans="1:10" ht="12.75">
      <c r="A76" s="14">
        <v>75</v>
      </c>
      <c r="B76" s="31" t="s">
        <v>58</v>
      </c>
      <c r="C76" s="16">
        <v>10</v>
      </c>
      <c r="D76" s="17">
        <v>5</v>
      </c>
      <c r="E76" s="17">
        <v>2</v>
      </c>
      <c r="F76" s="18" t="s">
        <v>65</v>
      </c>
      <c r="G76" s="19" t="s">
        <v>231</v>
      </c>
      <c r="H76" s="20" t="s">
        <v>92</v>
      </c>
      <c r="I76" s="21"/>
      <c r="J76" s="21"/>
    </row>
    <row r="77" spans="1:10" ht="25.5">
      <c r="A77" s="14">
        <v>76</v>
      </c>
      <c r="B77" s="31" t="s">
        <v>57</v>
      </c>
      <c r="C77" s="16">
        <v>55</v>
      </c>
      <c r="D77" s="17">
        <v>22</v>
      </c>
      <c r="E77" s="17">
        <v>10</v>
      </c>
      <c r="F77" s="18" t="s">
        <v>59</v>
      </c>
      <c r="G77" s="19" t="s">
        <v>69</v>
      </c>
      <c r="H77" s="20" t="s">
        <v>94</v>
      </c>
      <c r="I77" s="21"/>
      <c r="J77" s="21"/>
    </row>
    <row r="78" spans="1:10" ht="12.75">
      <c r="A78" s="14">
        <v>77</v>
      </c>
      <c r="B78" s="31" t="s">
        <v>57</v>
      </c>
      <c r="C78" s="16">
        <v>30</v>
      </c>
      <c r="D78" s="17">
        <v>14</v>
      </c>
      <c r="E78" s="17">
        <v>5</v>
      </c>
      <c r="F78" s="18" t="s">
        <v>59</v>
      </c>
      <c r="G78" s="19" t="s">
        <v>66</v>
      </c>
      <c r="H78" s="20" t="s">
        <v>95</v>
      </c>
      <c r="I78" s="21"/>
      <c r="J78" s="21"/>
    </row>
    <row r="79" spans="1:10" ht="25.5">
      <c r="A79" s="14">
        <v>78</v>
      </c>
      <c r="B79" s="31" t="s">
        <v>56</v>
      </c>
      <c r="C79" s="16">
        <v>40</v>
      </c>
      <c r="D79" s="17">
        <v>18</v>
      </c>
      <c r="E79" s="17">
        <v>7</v>
      </c>
      <c r="F79" s="18" t="s">
        <v>63</v>
      </c>
      <c r="G79" s="19" t="s">
        <v>68</v>
      </c>
      <c r="H79" s="20" t="s">
        <v>96</v>
      </c>
      <c r="I79" s="21"/>
      <c r="J79" s="21"/>
    </row>
    <row r="80" spans="1:10" ht="12.75">
      <c r="A80" s="14">
        <v>79</v>
      </c>
      <c r="B80" s="31" t="s">
        <v>58</v>
      </c>
      <c r="C80" s="16">
        <v>10</v>
      </c>
      <c r="D80" s="17">
        <v>5</v>
      </c>
      <c r="E80" s="17">
        <v>2</v>
      </c>
      <c r="F80" s="18" t="s">
        <v>64</v>
      </c>
      <c r="G80" s="19" t="s">
        <v>231</v>
      </c>
      <c r="H80" s="20"/>
      <c r="I80" s="21"/>
      <c r="J80" s="21"/>
    </row>
    <row r="81" spans="1:10" ht="12.75">
      <c r="A81" s="14">
        <v>80</v>
      </c>
      <c r="B81" s="31" t="s">
        <v>56</v>
      </c>
      <c r="C81" s="16">
        <v>40</v>
      </c>
      <c r="D81" s="17">
        <v>19</v>
      </c>
      <c r="E81" s="17">
        <v>6</v>
      </c>
      <c r="F81" s="18" t="s">
        <v>62</v>
      </c>
      <c r="G81" s="19" t="s">
        <v>66</v>
      </c>
      <c r="H81" s="20" t="s">
        <v>97</v>
      </c>
      <c r="I81" s="21"/>
      <c r="J81" s="21"/>
    </row>
    <row r="82" spans="1:10" ht="25.5">
      <c r="A82" s="14">
        <v>81</v>
      </c>
      <c r="B82" s="31" t="s">
        <v>57</v>
      </c>
      <c r="C82" s="16">
        <v>45</v>
      </c>
      <c r="D82" s="17">
        <v>18</v>
      </c>
      <c r="E82" s="17">
        <v>9</v>
      </c>
      <c r="F82" s="18" t="s">
        <v>59</v>
      </c>
      <c r="G82" s="19" t="s">
        <v>67</v>
      </c>
      <c r="H82" s="20" t="s">
        <v>98</v>
      </c>
      <c r="I82" s="21"/>
      <c r="J82" s="21"/>
    </row>
    <row r="83" spans="1:10" ht="25.5">
      <c r="A83" s="14">
        <v>82</v>
      </c>
      <c r="B83" s="31" t="s">
        <v>21</v>
      </c>
      <c r="C83" s="16">
        <v>50</v>
      </c>
      <c r="D83" s="17">
        <v>20</v>
      </c>
      <c r="E83" s="17">
        <v>14</v>
      </c>
      <c r="F83" s="18" t="s">
        <v>59</v>
      </c>
      <c r="G83" s="19" t="s">
        <v>70</v>
      </c>
      <c r="H83" s="20" t="s">
        <v>99</v>
      </c>
      <c r="I83" s="21"/>
      <c r="J83" s="21"/>
    </row>
    <row r="84" spans="1:10" ht="38.25">
      <c r="A84" s="14">
        <v>83</v>
      </c>
      <c r="B84" s="31" t="s">
        <v>57</v>
      </c>
      <c r="C84" s="16">
        <v>80</v>
      </c>
      <c r="D84" s="17">
        <v>22</v>
      </c>
      <c r="E84" s="17">
        <v>11</v>
      </c>
      <c r="F84" s="18" t="s">
        <v>59</v>
      </c>
      <c r="G84" s="19" t="s">
        <v>68</v>
      </c>
      <c r="H84" s="20" t="s">
        <v>100</v>
      </c>
      <c r="I84" s="21"/>
      <c r="J84" s="21"/>
    </row>
    <row r="85" spans="1:10" ht="12.75">
      <c r="A85" s="14">
        <v>84</v>
      </c>
      <c r="B85" s="31" t="s">
        <v>56</v>
      </c>
      <c r="C85" s="16">
        <v>35</v>
      </c>
      <c r="D85" s="17">
        <v>11</v>
      </c>
      <c r="E85" s="17">
        <v>5</v>
      </c>
      <c r="F85" s="18" t="s">
        <v>65</v>
      </c>
      <c r="G85" s="19" t="s">
        <v>66</v>
      </c>
      <c r="H85" s="20"/>
      <c r="I85" s="21"/>
      <c r="J85" s="21"/>
    </row>
    <row r="86" spans="1:10" ht="38.25">
      <c r="A86" s="14">
        <v>85</v>
      </c>
      <c r="B86" s="31" t="s">
        <v>57</v>
      </c>
      <c r="C86" s="16">
        <v>50</v>
      </c>
      <c r="D86" s="17">
        <v>23</v>
      </c>
      <c r="E86" s="17">
        <v>6</v>
      </c>
      <c r="F86" s="18" t="s">
        <v>59</v>
      </c>
      <c r="G86" s="19" t="s">
        <v>66</v>
      </c>
      <c r="H86" s="20" t="s">
        <v>101</v>
      </c>
      <c r="I86" s="21"/>
      <c r="J86" s="21"/>
    </row>
    <row r="87" spans="1:10" ht="12.75">
      <c r="A87" s="14">
        <v>86</v>
      </c>
      <c r="B87" s="31" t="s">
        <v>57</v>
      </c>
      <c r="C87" s="16">
        <v>45</v>
      </c>
      <c r="D87" s="17">
        <v>17</v>
      </c>
      <c r="E87" s="17">
        <v>7</v>
      </c>
      <c r="F87" s="18" t="s">
        <v>61</v>
      </c>
      <c r="G87" s="19" t="s">
        <v>66</v>
      </c>
      <c r="H87" s="20" t="s">
        <v>102</v>
      </c>
      <c r="I87" s="21"/>
      <c r="J87" s="21"/>
    </row>
    <row r="88" spans="1:10" ht="25.5">
      <c r="A88" s="14">
        <v>87</v>
      </c>
      <c r="B88" s="31" t="s">
        <v>56</v>
      </c>
      <c r="C88" s="16">
        <v>75</v>
      </c>
      <c r="D88" s="17">
        <v>25</v>
      </c>
      <c r="E88" s="17">
        <v>11</v>
      </c>
      <c r="F88" s="18" t="s">
        <v>59</v>
      </c>
      <c r="G88" s="19" t="s">
        <v>69</v>
      </c>
      <c r="H88" s="20" t="s">
        <v>103</v>
      </c>
      <c r="I88" s="21"/>
      <c r="J88" s="21"/>
    </row>
    <row r="89" spans="1:10" ht="12.75">
      <c r="A89" s="14">
        <v>88</v>
      </c>
      <c r="B89" s="31" t="s">
        <v>58</v>
      </c>
      <c r="C89" s="16">
        <v>10</v>
      </c>
      <c r="D89" s="17">
        <v>4</v>
      </c>
      <c r="E89" s="17">
        <v>2</v>
      </c>
      <c r="F89" s="18" t="s">
        <v>61</v>
      </c>
      <c r="G89" s="19" t="s">
        <v>231</v>
      </c>
      <c r="H89" s="20" t="s">
        <v>104</v>
      </c>
      <c r="I89" s="21"/>
      <c r="J89" s="21"/>
    </row>
    <row r="90" spans="1:10" ht="38.25">
      <c r="A90" s="14">
        <v>89</v>
      </c>
      <c r="B90" s="31" t="s">
        <v>57</v>
      </c>
      <c r="C90" s="16">
        <v>75</v>
      </c>
      <c r="D90" s="17">
        <v>26</v>
      </c>
      <c r="E90" s="17">
        <v>13</v>
      </c>
      <c r="F90" s="18" t="s">
        <v>59</v>
      </c>
      <c r="G90" s="19" t="s">
        <v>66</v>
      </c>
      <c r="H90" s="20" t="s">
        <v>241</v>
      </c>
      <c r="I90" s="21"/>
      <c r="J90" s="21"/>
    </row>
    <row r="91" spans="1:10" ht="25.5">
      <c r="A91" s="14">
        <v>90</v>
      </c>
      <c r="B91" s="31" t="s">
        <v>56</v>
      </c>
      <c r="C91" s="16">
        <v>55</v>
      </c>
      <c r="D91" s="17">
        <v>21</v>
      </c>
      <c r="E91" s="17">
        <v>8</v>
      </c>
      <c r="F91" s="18" t="s">
        <v>61</v>
      </c>
      <c r="G91" s="19" t="s">
        <v>67</v>
      </c>
      <c r="H91" s="20" t="s">
        <v>110</v>
      </c>
      <c r="I91" s="21"/>
      <c r="J91" s="21"/>
    </row>
    <row r="92" spans="1:10" ht="25.5">
      <c r="A92" s="14">
        <v>91</v>
      </c>
      <c r="B92" s="31" t="s">
        <v>15</v>
      </c>
      <c r="C92" s="16">
        <v>50</v>
      </c>
      <c r="D92" s="17">
        <v>25</v>
      </c>
      <c r="E92" s="17">
        <v>12</v>
      </c>
      <c r="F92" s="18" t="s">
        <v>63</v>
      </c>
      <c r="G92" s="19" t="s">
        <v>68</v>
      </c>
      <c r="H92" s="20" t="s">
        <v>154</v>
      </c>
      <c r="I92" s="21"/>
      <c r="J92" s="21"/>
    </row>
    <row r="93" spans="1:10" ht="25.5">
      <c r="A93" s="14">
        <v>92</v>
      </c>
      <c r="B93" s="31" t="s">
        <v>57</v>
      </c>
      <c r="C93" s="16">
        <v>40</v>
      </c>
      <c r="D93" s="17">
        <v>23</v>
      </c>
      <c r="E93" s="17">
        <v>6</v>
      </c>
      <c r="F93" s="18" t="s">
        <v>62</v>
      </c>
      <c r="G93" s="19" t="s">
        <v>66</v>
      </c>
      <c r="H93" s="20" t="s">
        <v>155</v>
      </c>
      <c r="I93" s="21"/>
      <c r="J93" s="21"/>
    </row>
    <row r="94" spans="1:10" ht="25.5">
      <c r="A94" s="14">
        <v>93</v>
      </c>
      <c r="B94" s="31" t="s">
        <v>56</v>
      </c>
      <c r="C94" s="16">
        <v>45</v>
      </c>
      <c r="D94" s="17">
        <v>22</v>
      </c>
      <c r="E94" s="17">
        <v>8</v>
      </c>
      <c r="F94" s="18" t="s">
        <v>62</v>
      </c>
      <c r="G94" s="19" t="s">
        <v>66</v>
      </c>
      <c r="H94" s="20" t="s">
        <v>157</v>
      </c>
      <c r="I94" s="21"/>
      <c r="J94" s="21"/>
    </row>
    <row r="95" spans="1:10" ht="51">
      <c r="A95" s="14">
        <v>94</v>
      </c>
      <c r="B95" s="31" t="s">
        <v>56</v>
      </c>
      <c r="C95" s="16">
        <v>65</v>
      </c>
      <c r="D95" s="17">
        <v>25</v>
      </c>
      <c r="E95" s="17">
        <v>12</v>
      </c>
      <c r="F95" s="18" t="s">
        <v>59</v>
      </c>
      <c r="G95" s="19" t="s">
        <v>71</v>
      </c>
      <c r="H95" s="20" t="s">
        <v>156</v>
      </c>
      <c r="I95" s="21"/>
      <c r="J95" s="21"/>
    </row>
    <row r="96" spans="1:10" ht="12.75">
      <c r="A96" s="14">
        <v>95</v>
      </c>
      <c r="B96" s="31" t="s">
        <v>58</v>
      </c>
      <c r="C96" s="16">
        <v>10</v>
      </c>
      <c r="D96" s="17">
        <v>4</v>
      </c>
      <c r="E96" s="17">
        <v>3</v>
      </c>
      <c r="F96" s="18" t="s">
        <v>64</v>
      </c>
      <c r="G96" s="19" t="s">
        <v>231</v>
      </c>
      <c r="H96" s="20"/>
      <c r="I96" s="21"/>
      <c r="J96" s="21"/>
    </row>
    <row r="97" spans="1:10" ht="25.5">
      <c r="A97" s="14">
        <v>96</v>
      </c>
      <c r="B97" s="31" t="s">
        <v>57</v>
      </c>
      <c r="C97" s="16">
        <v>45</v>
      </c>
      <c r="D97" s="17">
        <v>22</v>
      </c>
      <c r="E97" s="17">
        <v>11</v>
      </c>
      <c r="F97" s="18" t="s">
        <v>62</v>
      </c>
      <c r="G97" s="19" t="s">
        <v>67</v>
      </c>
      <c r="H97" s="20" t="s">
        <v>242</v>
      </c>
      <c r="I97" s="21"/>
      <c r="J97" s="21"/>
    </row>
    <row r="98" spans="1:10" ht="38.25">
      <c r="A98" s="14">
        <v>97</v>
      </c>
      <c r="B98" s="31" t="s">
        <v>57</v>
      </c>
      <c r="C98" s="16">
        <v>80</v>
      </c>
      <c r="D98" s="17">
        <v>26</v>
      </c>
      <c r="E98" s="17">
        <v>14</v>
      </c>
      <c r="F98" s="18" t="s">
        <v>59</v>
      </c>
      <c r="G98" s="19" t="s">
        <v>70</v>
      </c>
      <c r="H98" s="20" t="s">
        <v>158</v>
      </c>
      <c r="I98" s="21"/>
      <c r="J98" s="21"/>
    </row>
    <row r="99" spans="1:10" ht="25.5">
      <c r="A99" s="14">
        <v>98</v>
      </c>
      <c r="B99" s="31" t="s">
        <v>15</v>
      </c>
      <c r="C99" s="16">
        <v>55</v>
      </c>
      <c r="D99" s="17">
        <v>26</v>
      </c>
      <c r="E99" s="17">
        <v>9</v>
      </c>
      <c r="F99" s="18" t="s">
        <v>60</v>
      </c>
      <c r="G99" s="19" t="s">
        <v>68</v>
      </c>
      <c r="H99" s="20" t="s">
        <v>159</v>
      </c>
      <c r="I99" s="21"/>
      <c r="J99" s="21"/>
    </row>
    <row r="100" spans="1:10" ht="25.5">
      <c r="A100" s="14">
        <v>99</v>
      </c>
      <c r="B100" s="31" t="s">
        <v>57</v>
      </c>
      <c r="C100" s="16">
        <v>50</v>
      </c>
      <c r="D100" s="17">
        <v>25</v>
      </c>
      <c r="E100" s="17">
        <v>5</v>
      </c>
      <c r="F100" s="18" t="s">
        <v>59</v>
      </c>
      <c r="G100" s="19" t="s">
        <v>66</v>
      </c>
      <c r="H100" s="20" t="s">
        <v>160</v>
      </c>
      <c r="I100" s="21"/>
      <c r="J100" s="21"/>
    </row>
    <row r="101" spans="1:10" ht="12.75">
      <c r="A101" s="14">
        <v>100</v>
      </c>
      <c r="B101" s="31" t="s">
        <v>58</v>
      </c>
      <c r="C101" s="16">
        <v>10</v>
      </c>
      <c r="D101" s="17">
        <v>5</v>
      </c>
      <c r="E101" s="17">
        <v>3</v>
      </c>
      <c r="F101" s="18" t="s">
        <v>61</v>
      </c>
      <c r="G101" s="19" t="s">
        <v>231</v>
      </c>
      <c r="H101" s="20" t="s">
        <v>161</v>
      </c>
      <c r="I101" s="21"/>
      <c r="J101" s="21"/>
    </row>
    <row r="102" spans="1:10" ht="12.75">
      <c r="A102" s="14">
        <v>101</v>
      </c>
      <c r="B102" s="31" t="s">
        <v>57</v>
      </c>
      <c r="C102" s="16">
        <v>40</v>
      </c>
      <c r="D102" s="17">
        <v>25</v>
      </c>
      <c r="E102" s="17">
        <v>7</v>
      </c>
      <c r="F102" s="18" t="s">
        <v>62</v>
      </c>
      <c r="G102" s="19" t="s">
        <v>66</v>
      </c>
      <c r="H102" s="20" t="s">
        <v>162</v>
      </c>
      <c r="I102" s="21"/>
      <c r="J102" s="21"/>
    </row>
    <row r="103" spans="1:10" ht="12.75">
      <c r="A103" s="14">
        <v>102</v>
      </c>
      <c r="B103" s="31" t="s">
        <v>58</v>
      </c>
      <c r="C103" s="16">
        <v>10</v>
      </c>
      <c r="D103" s="17">
        <v>5</v>
      </c>
      <c r="E103" s="17">
        <v>3</v>
      </c>
      <c r="F103" s="18" t="s">
        <v>65</v>
      </c>
      <c r="G103" s="19" t="s">
        <v>231</v>
      </c>
      <c r="H103" s="20"/>
      <c r="I103" s="21"/>
      <c r="J103" s="21"/>
    </row>
    <row r="104" spans="1:10" ht="25.5">
      <c r="A104" s="14">
        <v>103</v>
      </c>
      <c r="B104" s="31" t="s">
        <v>57</v>
      </c>
      <c r="C104" s="16">
        <v>80</v>
      </c>
      <c r="D104" s="17">
        <v>24</v>
      </c>
      <c r="E104" s="17">
        <v>10</v>
      </c>
      <c r="F104" s="18" t="s">
        <v>59</v>
      </c>
      <c r="G104" s="19" t="s">
        <v>67</v>
      </c>
      <c r="H104" s="20" t="s">
        <v>163</v>
      </c>
      <c r="I104" s="21"/>
      <c r="J104" s="21"/>
    </row>
    <row r="105" spans="1:10" ht="25.5">
      <c r="A105" s="14">
        <v>104</v>
      </c>
      <c r="B105" s="31" t="s">
        <v>57</v>
      </c>
      <c r="C105" s="16">
        <v>70</v>
      </c>
      <c r="D105" s="17">
        <v>24</v>
      </c>
      <c r="E105" s="17">
        <v>9</v>
      </c>
      <c r="F105" s="18" t="s">
        <v>62</v>
      </c>
      <c r="G105" s="19" t="s">
        <v>67</v>
      </c>
      <c r="H105" s="20" t="s">
        <v>164</v>
      </c>
      <c r="I105" s="21"/>
      <c r="J105" s="21"/>
    </row>
    <row r="106" spans="1:10" ht="25.5">
      <c r="A106" s="14">
        <v>105</v>
      </c>
      <c r="B106" s="31" t="s">
        <v>57</v>
      </c>
      <c r="C106" s="16">
        <v>60</v>
      </c>
      <c r="D106" s="17">
        <v>23</v>
      </c>
      <c r="E106" s="17">
        <v>8</v>
      </c>
      <c r="F106" s="18" t="s">
        <v>61</v>
      </c>
      <c r="G106" s="19" t="s">
        <v>67</v>
      </c>
      <c r="H106" s="20" t="s">
        <v>165</v>
      </c>
      <c r="I106" s="21"/>
      <c r="J106" s="21"/>
    </row>
    <row r="107" spans="1:10" ht="25.5">
      <c r="A107" s="14">
        <v>106</v>
      </c>
      <c r="B107" s="31" t="s">
        <v>56</v>
      </c>
      <c r="C107" s="16">
        <v>55</v>
      </c>
      <c r="D107" s="17">
        <v>22</v>
      </c>
      <c r="E107" s="17">
        <v>10</v>
      </c>
      <c r="F107" s="18" t="s">
        <v>62</v>
      </c>
      <c r="G107" s="19" t="s">
        <v>67</v>
      </c>
      <c r="H107" s="20" t="s">
        <v>166</v>
      </c>
      <c r="I107" s="21"/>
      <c r="J107" s="21"/>
    </row>
    <row r="108" spans="1:10" ht="38.25">
      <c r="A108" s="14">
        <v>107</v>
      </c>
      <c r="B108" s="31" t="s">
        <v>21</v>
      </c>
      <c r="C108" s="16">
        <v>80</v>
      </c>
      <c r="D108" s="17">
        <v>26</v>
      </c>
      <c r="E108" s="17">
        <v>14</v>
      </c>
      <c r="F108" s="18" t="s">
        <v>59</v>
      </c>
      <c r="G108" s="19" t="s">
        <v>70</v>
      </c>
      <c r="H108" s="20" t="s">
        <v>167</v>
      </c>
      <c r="I108" s="21"/>
      <c r="J108" s="21"/>
    </row>
    <row r="109" spans="1:10" ht="25.5">
      <c r="A109" s="14">
        <v>108</v>
      </c>
      <c r="B109" s="31" t="s">
        <v>57</v>
      </c>
      <c r="C109" s="16">
        <v>75</v>
      </c>
      <c r="D109" s="17">
        <v>25</v>
      </c>
      <c r="E109" s="17">
        <v>9</v>
      </c>
      <c r="F109" s="18" t="s">
        <v>62</v>
      </c>
      <c r="G109" s="19" t="s">
        <v>67</v>
      </c>
      <c r="H109" s="20" t="s">
        <v>168</v>
      </c>
      <c r="I109" s="21"/>
      <c r="J109" s="21"/>
    </row>
    <row r="110" spans="1:10" ht="25.5">
      <c r="A110" s="14">
        <v>109</v>
      </c>
      <c r="B110" s="31" t="s">
        <v>57</v>
      </c>
      <c r="C110" s="16">
        <v>75</v>
      </c>
      <c r="D110" s="17">
        <v>25</v>
      </c>
      <c r="E110" s="17">
        <v>10</v>
      </c>
      <c r="F110" s="18" t="s">
        <v>61</v>
      </c>
      <c r="G110" s="19" t="s">
        <v>67</v>
      </c>
      <c r="H110" s="20" t="s">
        <v>169</v>
      </c>
      <c r="I110" s="21"/>
      <c r="J110" s="21"/>
    </row>
    <row r="111" spans="1:10" ht="25.5">
      <c r="A111" s="14">
        <v>110</v>
      </c>
      <c r="B111" s="31" t="s">
        <v>57</v>
      </c>
      <c r="C111" s="16">
        <v>75</v>
      </c>
      <c r="D111" s="17">
        <v>26</v>
      </c>
      <c r="E111" s="17">
        <v>11</v>
      </c>
      <c r="F111" s="18" t="s">
        <v>59</v>
      </c>
      <c r="G111" s="19" t="s">
        <v>67</v>
      </c>
      <c r="H111" s="20" t="s">
        <v>243</v>
      </c>
      <c r="I111" s="21"/>
      <c r="J111" s="21"/>
    </row>
    <row r="112" spans="1:10" ht="12.75">
      <c r="A112" s="14">
        <v>111</v>
      </c>
      <c r="B112" s="31" t="s">
        <v>57</v>
      </c>
      <c r="C112" s="16">
        <v>60</v>
      </c>
      <c r="D112" s="17">
        <v>24</v>
      </c>
      <c r="E112" s="17">
        <v>6</v>
      </c>
      <c r="F112" s="18" t="s">
        <v>61</v>
      </c>
      <c r="G112" s="19" t="s">
        <v>66</v>
      </c>
      <c r="H112" s="20" t="s">
        <v>75</v>
      </c>
      <c r="I112" s="21"/>
      <c r="J112" s="21"/>
    </row>
    <row r="113" spans="1:10" ht="25.5">
      <c r="A113" s="14">
        <v>112</v>
      </c>
      <c r="B113" s="31" t="s">
        <v>57</v>
      </c>
      <c r="C113" s="16">
        <v>75</v>
      </c>
      <c r="D113" s="17">
        <v>25</v>
      </c>
      <c r="E113" s="17">
        <v>12</v>
      </c>
      <c r="F113" s="18" t="s">
        <v>59</v>
      </c>
      <c r="G113" s="19" t="s">
        <v>66</v>
      </c>
      <c r="H113" s="20" t="s">
        <v>170</v>
      </c>
      <c r="I113" s="21"/>
      <c r="J113" s="21"/>
    </row>
    <row r="114" spans="1:10" ht="12.75">
      <c r="A114" s="14">
        <v>113</v>
      </c>
      <c r="B114" s="31" t="s">
        <v>57</v>
      </c>
      <c r="C114" s="16">
        <v>75</v>
      </c>
      <c r="D114" s="17">
        <v>25</v>
      </c>
      <c r="E114" s="17">
        <v>8</v>
      </c>
      <c r="F114" s="18" t="s">
        <v>62</v>
      </c>
      <c r="G114" s="19" t="s">
        <v>66</v>
      </c>
      <c r="H114" s="20" t="s">
        <v>171</v>
      </c>
      <c r="I114" s="21"/>
      <c r="J114" s="21"/>
    </row>
    <row r="115" spans="1:10" ht="12.75">
      <c r="A115" s="14">
        <v>114</v>
      </c>
      <c r="B115" s="31" t="s">
        <v>58</v>
      </c>
      <c r="C115" s="16">
        <v>10</v>
      </c>
      <c r="D115" s="17">
        <v>5</v>
      </c>
      <c r="E115" s="17">
        <v>3</v>
      </c>
      <c r="F115" s="18" t="s">
        <v>64</v>
      </c>
      <c r="G115" s="19" t="s">
        <v>231</v>
      </c>
      <c r="H115" s="20"/>
      <c r="I115" s="21"/>
      <c r="J115" s="21"/>
    </row>
    <row r="116" spans="1:10" ht="12.75">
      <c r="A116" s="14">
        <v>115</v>
      </c>
      <c r="B116" s="31" t="s">
        <v>57</v>
      </c>
      <c r="C116" s="16">
        <v>70</v>
      </c>
      <c r="D116" s="17">
        <v>25</v>
      </c>
      <c r="E116" s="17">
        <v>8</v>
      </c>
      <c r="F116" s="18" t="s">
        <v>61</v>
      </c>
      <c r="G116" s="19" t="s">
        <v>66</v>
      </c>
      <c r="H116" s="20" t="s">
        <v>75</v>
      </c>
      <c r="I116" s="21"/>
      <c r="J116" s="21"/>
    </row>
    <row r="117" spans="1:10" ht="12.75">
      <c r="A117" s="14">
        <v>116</v>
      </c>
      <c r="B117" s="31" t="s">
        <v>57</v>
      </c>
      <c r="C117" s="16">
        <v>55</v>
      </c>
      <c r="D117" s="17">
        <v>23</v>
      </c>
      <c r="E117" s="17">
        <v>7</v>
      </c>
      <c r="F117" s="18" t="s">
        <v>61</v>
      </c>
      <c r="G117" s="19" t="s">
        <v>66</v>
      </c>
      <c r="H117" s="20" t="s">
        <v>75</v>
      </c>
      <c r="I117" s="21"/>
      <c r="J117" s="21"/>
    </row>
    <row r="118" spans="1:10" ht="25.5">
      <c r="A118" s="14">
        <v>117</v>
      </c>
      <c r="B118" s="31" t="s">
        <v>57</v>
      </c>
      <c r="C118" s="16">
        <v>70</v>
      </c>
      <c r="D118" s="17">
        <v>26</v>
      </c>
      <c r="E118" s="17">
        <v>10</v>
      </c>
      <c r="F118" s="18" t="s">
        <v>62</v>
      </c>
      <c r="G118" s="19" t="s">
        <v>67</v>
      </c>
      <c r="H118" s="20" t="s">
        <v>109</v>
      </c>
      <c r="I118" s="21"/>
      <c r="J118" s="21"/>
    </row>
    <row r="119" spans="1:10" ht="25.5">
      <c r="A119" s="14">
        <v>118</v>
      </c>
      <c r="B119" s="31" t="s">
        <v>57</v>
      </c>
      <c r="C119" s="16">
        <v>50</v>
      </c>
      <c r="D119" s="17">
        <v>19</v>
      </c>
      <c r="E119" s="17">
        <v>6</v>
      </c>
      <c r="F119" s="18" t="s">
        <v>59</v>
      </c>
      <c r="G119" s="19" t="s">
        <v>67</v>
      </c>
      <c r="H119" s="20" t="s">
        <v>244</v>
      </c>
      <c r="I119" s="21"/>
      <c r="J119" s="21"/>
    </row>
    <row r="120" spans="1:10" ht="25.5">
      <c r="A120" s="14">
        <v>119</v>
      </c>
      <c r="B120" s="31" t="s">
        <v>57</v>
      </c>
      <c r="C120" s="16">
        <v>75</v>
      </c>
      <c r="D120" s="17">
        <v>25</v>
      </c>
      <c r="E120" s="17">
        <v>11</v>
      </c>
      <c r="F120" s="18" t="s">
        <v>59</v>
      </c>
      <c r="G120" s="19" t="s">
        <v>67</v>
      </c>
      <c r="H120" s="20" t="s">
        <v>108</v>
      </c>
      <c r="I120" s="21"/>
      <c r="J120" s="21"/>
    </row>
    <row r="121" spans="1:10" ht="12.75">
      <c r="A121" s="14">
        <v>120</v>
      </c>
      <c r="B121" s="31" t="s">
        <v>57</v>
      </c>
      <c r="C121" s="16">
        <v>40</v>
      </c>
      <c r="D121" s="17">
        <v>20</v>
      </c>
      <c r="E121" s="17">
        <v>5</v>
      </c>
      <c r="F121" s="18" t="s">
        <v>59</v>
      </c>
      <c r="G121" s="19" t="s">
        <v>66</v>
      </c>
      <c r="H121" s="20" t="s">
        <v>107</v>
      </c>
      <c r="I121" s="21"/>
      <c r="J121" s="21"/>
    </row>
    <row r="122" spans="1:10" ht="25.5">
      <c r="A122" s="14">
        <v>121</v>
      </c>
      <c r="B122" s="31" t="s">
        <v>57</v>
      </c>
      <c r="C122" s="16">
        <v>75</v>
      </c>
      <c r="D122" s="17">
        <v>25</v>
      </c>
      <c r="E122" s="17">
        <v>12</v>
      </c>
      <c r="F122" s="18" t="s">
        <v>59</v>
      </c>
      <c r="G122" s="19" t="s">
        <v>67</v>
      </c>
      <c r="H122" s="20" t="s">
        <v>106</v>
      </c>
      <c r="I122" s="21"/>
      <c r="J122" s="21"/>
    </row>
    <row r="123" spans="1:10" ht="25.5">
      <c r="A123" s="14">
        <v>122</v>
      </c>
      <c r="B123" s="31" t="s">
        <v>57</v>
      </c>
      <c r="C123" s="16">
        <v>55</v>
      </c>
      <c r="D123" s="17">
        <v>24</v>
      </c>
      <c r="E123" s="17">
        <v>7</v>
      </c>
      <c r="F123" s="18" t="s">
        <v>59</v>
      </c>
      <c r="G123" s="19" t="s">
        <v>68</v>
      </c>
      <c r="H123" s="20" t="s">
        <v>105</v>
      </c>
      <c r="I123" s="21"/>
      <c r="J123" s="21"/>
    </row>
    <row r="124" spans="1:10" ht="25.5">
      <c r="A124" s="14">
        <v>123</v>
      </c>
      <c r="B124" s="31" t="s">
        <v>56</v>
      </c>
      <c r="C124" s="16">
        <v>65</v>
      </c>
      <c r="D124" s="17">
        <v>25</v>
      </c>
      <c r="E124" s="17">
        <v>10</v>
      </c>
      <c r="F124" s="18" t="s">
        <v>62</v>
      </c>
      <c r="G124" s="19" t="s">
        <v>70</v>
      </c>
      <c r="H124" s="20" t="s">
        <v>230</v>
      </c>
      <c r="I124" s="21"/>
      <c r="J124" s="21"/>
    </row>
    <row r="125" spans="1:10" ht="25.5">
      <c r="A125" s="14">
        <v>124</v>
      </c>
      <c r="B125" s="31" t="s">
        <v>57</v>
      </c>
      <c r="C125" s="16">
        <v>65</v>
      </c>
      <c r="D125" s="17">
        <v>24</v>
      </c>
      <c r="E125" s="17">
        <v>10</v>
      </c>
      <c r="F125" s="18" t="s">
        <v>59</v>
      </c>
      <c r="G125" s="19" t="s">
        <v>68</v>
      </c>
      <c r="H125" s="20" t="s">
        <v>229</v>
      </c>
      <c r="I125" s="21"/>
      <c r="J125" s="21"/>
    </row>
    <row r="126" spans="1:10" ht="12.75">
      <c r="A126" s="14">
        <v>125</v>
      </c>
      <c r="B126" s="31" t="s">
        <v>57</v>
      </c>
      <c r="C126" s="16">
        <v>45</v>
      </c>
      <c r="D126" s="17">
        <v>24</v>
      </c>
      <c r="E126" s="17">
        <v>4</v>
      </c>
      <c r="F126" s="18" t="s">
        <v>61</v>
      </c>
      <c r="G126" s="19" t="s">
        <v>66</v>
      </c>
      <c r="H126" s="20" t="s">
        <v>245</v>
      </c>
      <c r="I126" s="21"/>
      <c r="J126" s="21"/>
    </row>
    <row r="127" spans="1:10" ht="25.5">
      <c r="A127" s="14">
        <v>126</v>
      </c>
      <c r="B127" s="31" t="s">
        <v>57</v>
      </c>
      <c r="C127" s="16">
        <v>65</v>
      </c>
      <c r="D127" s="17">
        <v>25</v>
      </c>
      <c r="E127" s="17">
        <v>10</v>
      </c>
      <c r="F127" s="18" t="s">
        <v>59</v>
      </c>
      <c r="G127" s="19" t="s">
        <v>70</v>
      </c>
      <c r="H127" s="20" t="s">
        <v>246</v>
      </c>
      <c r="I127" s="21"/>
      <c r="J127" s="21"/>
    </row>
    <row r="128" spans="1:10" ht="12.75">
      <c r="A128" s="14">
        <v>127</v>
      </c>
      <c r="B128" s="31" t="s">
        <v>57</v>
      </c>
      <c r="C128" s="16">
        <v>75</v>
      </c>
      <c r="D128" s="17">
        <v>25</v>
      </c>
      <c r="E128" s="17">
        <v>8</v>
      </c>
      <c r="F128" s="18" t="s">
        <v>62</v>
      </c>
      <c r="G128" s="19" t="s">
        <v>66</v>
      </c>
      <c r="H128" s="20" t="s">
        <v>228</v>
      </c>
      <c r="I128" s="21"/>
      <c r="J128" s="21"/>
    </row>
    <row r="129" spans="1:10" ht="12.75">
      <c r="A129" s="14">
        <v>128</v>
      </c>
      <c r="B129" s="31" t="s">
        <v>57</v>
      </c>
      <c r="C129" s="16">
        <v>50</v>
      </c>
      <c r="D129" s="17">
        <v>24</v>
      </c>
      <c r="E129" s="17">
        <v>7</v>
      </c>
      <c r="F129" s="18" t="s">
        <v>59</v>
      </c>
      <c r="G129" s="19" t="s">
        <v>66</v>
      </c>
      <c r="H129" s="20" t="s">
        <v>227</v>
      </c>
      <c r="I129" s="21"/>
      <c r="J129" s="21"/>
    </row>
    <row r="130" spans="1:10" ht="12.75">
      <c r="A130" s="14">
        <v>129</v>
      </c>
      <c r="B130" s="31" t="s">
        <v>56</v>
      </c>
      <c r="C130" s="16">
        <v>38</v>
      </c>
      <c r="D130" s="17">
        <v>14</v>
      </c>
      <c r="E130" s="17">
        <v>6</v>
      </c>
      <c r="F130" s="18" t="s">
        <v>61</v>
      </c>
      <c r="G130" s="19" t="s">
        <v>66</v>
      </c>
      <c r="H130" s="20" t="s">
        <v>226</v>
      </c>
      <c r="I130" s="21"/>
      <c r="J130" s="21"/>
    </row>
    <row r="131" spans="1:10" ht="25.5">
      <c r="A131" s="14">
        <v>130</v>
      </c>
      <c r="B131" s="31" t="s">
        <v>57</v>
      </c>
      <c r="C131" s="16">
        <v>55</v>
      </c>
      <c r="D131" s="17">
        <v>20</v>
      </c>
      <c r="E131" s="17">
        <v>9</v>
      </c>
      <c r="F131" s="18" t="s">
        <v>59</v>
      </c>
      <c r="G131" s="19" t="s">
        <v>67</v>
      </c>
      <c r="H131" s="20" t="s">
        <v>225</v>
      </c>
      <c r="I131" s="21"/>
      <c r="J131" s="21"/>
    </row>
    <row r="132" spans="1:10" ht="12.75">
      <c r="A132" s="14">
        <v>131</v>
      </c>
      <c r="B132" s="31" t="s">
        <v>58</v>
      </c>
      <c r="C132" s="16">
        <v>15</v>
      </c>
      <c r="D132" s="17">
        <v>9</v>
      </c>
      <c r="E132" s="17">
        <v>4</v>
      </c>
      <c r="F132" s="18" t="s">
        <v>64</v>
      </c>
      <c r="G132" s="19" t="s">
        <v>231</v>
      </c>
      <c r="H132" s="20"/>
      <c r="I132" s="21"/>
      <c r="J132" s="21"/>
    </row>
    <row r="133" spans="1:10" ht="25.5">
      <c r="A133" s="14">
        <v>132</v>
      </c>
      <c r="B133" s="31" t="s">
        <v>57</v>
      </c>
      <c r="C133" s="16">
        <v>85</v>
      </c>
      <c r="D133" s="17">
        <v>24</v>
      </c>
      <c r="E133" s="17">
        <v>8</v>
      </c>
      <c r="F133" s="18" t="s">
        <v>59</v>
      </c>
      <c r="G133" s="19" t="s">
        <v>67</v>
      </c>
      <c r="H133" s="20" t="s">
        <v>224</v>
      </c>
      <c r="I133" s="21"/>
      <c r="J133" s="21"/>
    </row>
    <row r="134" spans="1:10" ht="12.75">
      <c r="A134" s="14">
        <v>133</v>
      </c>
      <c r="B134" s="31" t="s">
        <v>57</v>
      </c>
      <c r="C134" s="16"/>
      <c r="D134" s="17"/>
      <c r="E134" s="17"/>
      <c r="F134" s="18"/>
      <c r="G134" s="19"/>
      <c r="H134" s="20" t="s">
        <v>265</v>
      </c>
      <c r="I134" s="21"/>
      <c r="J134" s="21"/>
    </row>
    <row r="135" spans="1:10" ht="12.75">
      <c r="A135" s="14">
        <v>134</v>
      </c>
      <c r="B135" s="31" t="s">
        <v>58</v>
      </c>
      <c r="C135" s="16">
        <v>15</v>
      </c>
      <c r="D135" s="17">
        <v>9</v>
      </c>
      <c r="E135" s="17">
        <v>4</v>
      </c>
      <c r="F135" s="18" t="s">
        <v>64</v>
      </c>
      <c r="G135" s="19" t="s">
        <v>231</v>
      </c>
      <c r="H135" s="20"/>
      <c r="I135" s="21"/>
      <c r="J135" s="21"/>
    </row>
    <row r="136" spans="1:10" ht="12.75">
      <c r="A136" s="14">
        <v>135</v>
      </c>
      <c r="B136" s="31" t="s">
        <v>57</v>
      </c>
      <c r="C136" s="16">
        <v>50</v>
      </c>
      <c r="D136" s="17">
        <v>23</v>
      </c>
      <c r="E136" s="17">
        <v>7</v>
      </c>
      <c r="F136" s="18" t="s">
        <v>61</v>
      </c>
      <c r="G136" s="19" t="s">
        <v>66</v>
      </c>
      <c r="H136" s="20" t="s">
        <v>75</v>
      </c>
      <c r="I136" s="21"/>
      <c r="J136" s="21"/>
    </row>
    <row r="137" spans="1:10" ht="25.5">
      <c r="A137" s="14">
        <v>136</v>
      </c>
      <c r="B137" s="31" t="s">
        <v>56</v>
      </c>
      <c r="C137" s="16">
        <v>45</v>
      </c>
      <c r="D137" s="17">
        <v>16</v>
      </c>
      <c r="E137" s="17">
        <v>10</v>
      </c>
      <c r="F137" s="18" t="s">
        <v>59</v>
      </c>
      <c r="G137" s="19" t="s">
        <v>67</v>
      </c>
      <c r="H137" s="20" t="s">
        <v>247</v>
      </c>
      <c r="I137" s="21"/>
      <c r="J137" s="21"/>
    </row>
    <row r="138" spans="1:10" ht="25.5">
      <c r="A138" s="14">
        <v>137</v>
      </c>
      <c r="B138" s="31" t="s">
        <v>56</v>
      </c>
      <c r="C138" s="16">
        <v>45</v>
      </c>
      <c r="D138" s="17">
        <v>18</v>
      </c>
      <c r="E138" s="17">
        <v>9</v>
      </c>
      <c r="F138" s="18" t="s">
        <v>59</v>
      </c>
      <c r="G138" s="19" t="s">
        <v>70</v>
      </c>
      <c r="H138" s="20" t="s">
        <v>223</v>
      </c>
      <c r="I138" s="21"/>
      <c r="J138" s="21"/>
    </row>
    <row r="139" spans="1:10" ht="12.75">
      <c r="A139" s="14">
        <v>138</v>
      </c>
      <c r="B139" s="31" t="s">
        <v>57</v>
      </c>
      <c r="C139" s="16">
        <v>50</v>
      </c>
      <c r="D139" s="17">
        <v>18</v>
      </c>
      <c r="E139" s="17">
        <v>7</v>
      </c>
      <c r="F139" s="18" t="s">
        <v>61</v>
      </c>
      <c r="G139" s="19" t="s">
        <v>66</v>
      </c>
      <c r="H139" s="20" t="s">
        <v>75</v>
      </c>
      <c r="I139" s="21"/>
      <c r="J139" s="21"/>
    </row>
    <row r="140" spans="1:10" ht="12.75">
      <c r="A140" s="14">
        <v>139</v>
      </c>
      <c r="B140" s="31" t="s">
        <v>21</v>
      </c>
      <c r="C140" s="16">
        <v>30</v>
      </c>
      <c r="D140" s="17">
        <v>9</v>
      </c>
      <c r="E140" s="17">
        <v>6</v>
      </c>
      <c r="F140" s="18" t="s">
        <v>59</v>
      </c>
      <c r="G140" s="19" t="s">
        <v>66</v>
      </c>
      <c r="H140" s="20" t="s">
        <v>222</v>
      </c>
      <c r="I140" s="21"/>
      <c r="J140" s="21"/>
    </row>
    <row r="141" spans="1:10" ht="12.75">
      <c r="A141" s="14">
        <v>140</v>
      </c>
      <c r="B141" s="31" t="s">
        <v>58</v>
      </c>
      <c r="C141" s="16">
        <v>15</v>
      </c>
      <c r="D141" s="17">
        <v>8</v>
      </c>
      <c r="E141" s="17">
        <v>4</v>
      </c>
      <c r="F141" s="18" t="s">
        <v>64</v>
      </c>
      <c r="G141" s="19" t="s">
        <v>231</v>
      </c>
      <c r="H141" s="20"/>
      <c r="I141" s="21"/>
      <c r="J141" s="21"/>
    </row>
    <row r="142" spans="1:10" ht="25.5">
      <c r="A142" s="14">
        <v>141</v>
      </c>
      <c r="B142" s="31" t="s">
        <v>21</v>
      </c>
      <c r="C142" s="16">
        <v>70</v>
      </c>
      <c r="D142" s="17">
        <v>24</v>
      </c>
      <c r="E142" s="17">
        <v>13</v>
      </c>
      <c r="F142" s="18" t="s">
        <v>59</v>
      </c>
      <c r="G142" s="19" t="s">
        <v>67</v>
      </c>
      <c r="H142" s="20" t="s">
        <v>221</v>
      </c>
      <c r="I142" s="21"/>
      <c r="J142" s="21"/>
    </row>
    <row r="143" spans="1:10" ht="12.75">
      <c r="A143" s="14">
        <v>142</v>
      </c>
      <c r="B143" s="31" t="s">
        <v>57</v>
      </c>
      <c r="C143" s="16">
        <v>65</v>
      </c>
      <c r="D143" s="17">
        <v>18</v>
      </c>
      <c r="E143" s="17">
        <v>8</v>
      </c>
      <c r="F143" s="18" t="s">
        <v>62</v>
      </c>
      <c r="G143" s="19" t="s">
        <v>66</v>
      </c>
      <c r="H143" s="20" t="s">
        <v>116</v>
      </c>
      <c r="I143" s="21"/>
      <c r="J143" s="21"/>
    </row>
    <row r="144" spans="1:10" ht="38.25">
      <c r="A144" s="14">
        <v>143</v>
      </c>
      <c r="B144" s="31" t="s">
        <v>21</v>
      </c>
      <c r="C144" s="16">
        <v>65</v>
      </c>
      <c r="D144" s="17">
        <v>27</v>
      </c>
      <c r="E144" s="17">
        <v>11</v>
      </c>
      <c r="F144" s="18" t="s">
        <v>59</v>
      </c>
      <c r="G144" s="19" t="s">
        <v>67</v>
      </c>
      <c r="H144" s="20" t="s">
        <v>220</v>
      </c>
      <c r="I144" s="21"/>
      <c r="J144" s="21"/>
    </row>
    <row r="145" spans="1:10" ht="12.75">
      <c r="A145" s="14">
        <v>144</v>
      </c>
      <c r="B145" s="31" t="s">
        <v>21</v>
      </c>
      <c r="C145" s="16">
        <v>45</v>
      </c>
      <c r="D145" s="17">
        <v>21</v>
      </c>
      <c r="E145" s="17">
        <v>8</v>
      </c>
      <c r="F145" s="18" t="s">
        <v>59</v>
      </c>
      <c r="G145" s="19" t="s">
        <v>66</v>
      </c>
      <c r="H145" s="20" t="s">
        <v>219</v>
      </c>
      <c r="I145" s="21"/>
      <c r="J145" s="21"/>
    </row>
    <row r="146" spans="1:10" ht="12.75">
      <c r="A146" s="14">
        <v>145</v>
      </c>
      <c r="B146" s="31" t="s">
        <v>58</v>
      </c>
      <c r="C146" s="16">
        <v>15</v>
      </c>
      <c r="D146" s="17">
        <v>7</v>
      </c>
      <c r="E146" s="17">
        <v>4</v>
      </c>
      <c r="F146" s="18" t="s">
        <v>64</v>
      </c>
      <c r="G146" s="19" t="s">
        <v>231</v>
      </c>
      <c r="H146" s="20"/>
      <c r="I146" s="21"/>
      <c r="J146" s="21"/>
    </row>
    <row r="147" spans="1:10" ht="25.5">
      <c r="A147" s="14">
        <v>146</v>
      </c>
      <c r="B147" s="31" t="s">
        <v>21</v>
      </c>
      <c r="C147" s="16">
        <v>35</v>
      </c>
      <c r="D147" s="17">
        <v>17</v>
      </c>
      <c r="E147" s="17">
        <v>7</v>
      </c>
      <c r="F147" s="18" t="s">
        <v>59</v>
      </c>
      <c r="G147" s="19" t="s">
        <v>67</v>
      </c>
      <c r="H147" s="20" t="s">
        <v>248</v>
      </c>
      <c r="I147" s="21"/>
      <c r="J147" s="21"/>
    </row>
    <row r="148" spans="1:10" ht="25.5">
      <c r="A148" s="14">
        <v>147</v>
      </c>
      <c r="B148" s="31" t="s">
        <v>21</v>
      </c>
      <c r="C148" s="16">
        <v>55</v>
      </c>
      <c r="D148" s="17">
        <v>22</v>
      </c>
      <c r="E148" s="17">
        <v>10</v>
      </c>
      <c r="F148" s="18" t="s">
        <v>59</v>
      </c>
      <c r="G148" s="19" t="s">
        <v>67</v>
      </c>
      <c r="H148" s="20" t="s">
        <v>249</v>
      </c>
      <c r="I148" s="21"/>
      <c r="J148" s="21"/>
    </row>
    <row r="149" spans="1:10" ht="25.5">
      <c r="A149" s="14">
        <v>148</v>
      </c>
      <c r="B149" s="31" t="s">
        <v>21</v>
      </c>
      <c r="C149" s="16">
        <v>55</v>
      </c>
      <c r="D149" s="17">
        <v>23</v>
      </c>
      <c r="E149" s="17">
        <v>8</v>
      </c>
      <c r="F149" s="18" t="s">
        <v>59</v>
      </c>
      <c r="G149" s="19" t="s">
        <v>67</v>
      </c>
      <c r="H149" s="20" t="s">
        <v>218</v>
      </c>
      <c r="I149" s="21"/>
      <c r="J149" s="21"/>
    </row>
    <row r="150" spans="1:10" ht="12.75">
      <c r="A150" s="14">
        <v>149</v>
      </c>
      <c r="B150" s="31" t="s">
        <v>57</v>
      </c>
      <c r="C150" s="16">
        <v>95</v>
      </c>
      <c r="D150" s="17">
        <v>24</v>
      </c>
      <c r="E150" s="17">
        <v>13</v>
      </c>
      <c r="F150" s="18" t="s">
        <v>61</v>
      </c>
      <c r="G150" s="19" t="s">
        <v>66</v>
      </c>
      <c r="H150" s="20" t="s">
        <v>217</v>
      </c>
      <c r="I150" s="21"/>
      <c r="J150" s="21"/>
    </row>
    <row r="151" spans="1:10" ht="38.25">
      <c r="A151" s="14">
        <v>150</v>
      </c>
      <c r="B151" s="31" t="s">
        <v>21</v>
      </c>
      <c r="C151" s="16">
        <v>60</v>
      </c>
      <c r="D151" s="17">
        <v>18</v>
      </c>
      <c r="E151" s="17">
        <v>11</v>
      </c>
      <c r="F151" s="18" t="s">
        <v>63</v>
      </c>
      <c r="G151" s="19" t="s">
        <v>68</v>
      </c>
      <c r="H151" s="20" t="s">
        <v>216</v>
      </c>
      <c r="I151" s="21"/>
      <c r="J151" s="21"/>
    </row>
    <row r="152" spans="1:10" ht="12.75">
      <c r="A152" s="14">
        <v>151</v>
      </c>
      <c r="B152" s="31" t="s">
        <v>58</v>
      </c>
      <c r="C152" s="16">
        <v>15</v>
      </c>
      <c r="D152" s="17">
        <v>7</v>
      </c>
      <c r="E152" s="17">
        <v>4</v>
      </c>
      <c r="F152" s="18" t="s">
        <v>64</v>
      </c>
      <c r="G152" s="19" t="s">
        <v>231</v>
      </c>
      <c r="H152" s="20"/>
      <c r="I152" s="21"/>
      <c r="J152" s="21"/>
    </row>
    <row r="153" spans="1:10" ht="12.75">
      <c r="A153" s="14">
        <v>152</v>
      </c>
      <c r="B153" s="31" t="s">
        <v>58</v>
      </c>
      <c r="C153" s="16">
        <v>15</v>
      </c>
      <c r="D153" s="17">
        <v>6</v>
      </c>
      <c r="E153" s="17">
        <v>4</v>
      </c>
      <c r="F153" s="18" t="s">
        <v>65</v>
      </c>
      <c r="G153" s="19" t="s">
        <v>231</v>
      </c>
      <c r="H153" s="20"/>
      <c r="I153" s="21"/>
      <c r="J153" s="21"/>
    </row>
    <row r="154" spans="1:10" ht="12.75">
      <c r="A154" s="14">
        <v>153</v>
      </c>
      <c r="B154" s="31" t="s">
        <v>58</v>
      </c>
      <c r="C154" s="16">
        <v>15</v>
      </c>
      <c r="D154" s="17">
        <v>7</v>
      </c>
      <c r="E154" s="17">
        <v>4</v>
      </c>
      <c r="F154" s="18" t="s">
        <v>65</v>
      </c>
      <c r="G154" s="19" t="s">
        <v>231</v>
      </c>
      <c r="H154" s="20"/>
      <c r="I154" s="21"/>
      <c r="J154" s="21"/>
    </row>
    <row r="155" spans="1:10" ht="12.75">
      <c r="A155" s="14">
        <v>154</v>
      </c>
      <c r="B155" s="31" t="s">
        <v>58</v>
      </c>
      <c r="C155" s="16">
        <v>20</v>
      </c>
      <c r="D155" s="17">
        <v>7</v>
      </c>
      <c r="E155" s="17">
        <v>4</v>
      </c>
      <c r="F155" s="18" t="s">
        <v>61</v>
      </c>
      <c r="G155" s="19" t="s">
        <v>231</v>
      </c>
      <c r="H155" s="20" t="s">
        <v>78</v>
      </c>
      <c r="I155" s="21"/>
      <c r="J155" s="21"/>
    </row>
    <row r="156" spans="1:10" ht="12.75">
      <c r="A156" s="14">
        <v>155</v>
      </c>
      <c r="B156" s="31" t="s">
        <v>21</v>
      </c>
      <c r="C156" s="16">
        <v>60</v>
      </c>
      <c r="D156" s="17">
        <v>22</v>
      </c>
      <c r="E156" s="17">
        <v>8</v>
      </c>
      <c r="F156" s="18" t="s">
        <v>62</v>
      </c>
      <c r="G156" s="19" t="s">
        <v>67</v>
      </c>
      <c r="H156" s="20" t="s">
        <v>215</v>
      </c>
      <c r="I156" s="21"/>
      <c r="J156" s="21"/>
    </row>
    <row r="157" spans="1:10" ht="25.5">
      <c r="A157" s="14">
        <v>156</v>
      </c>
      <c r="B157" s="31" t="s">
        <v>56</v>
      </c>
      <c r="C157" s="16">
        <v>40</v>
      </c>
      <c r="D157" s="17">
        <v>11</v>
      </c>
      <c r="E157" s="17">
        <v>7</v>
      </c>
      <c r="F157" s="18" t="s">
        <v>62</v>
      </c>
      <c r="G157" s="19" t="s">
        <v>68</v>
      </c>
      <c r="H157" s="20" t="s">
        <v>214</v>
      </c>
      <c r="I157" s="21"/>
      <c r="J157" s="21"/>
    </row>
    <row r="158" spans="1:10" ht="12.75">
      <c r="A158" s="14">
        <v>157</v>
      </c>
      <c r="B158" s="31" t="s">
        <v>58</v>
      </c>
      <c r="C158" s="16">
        <v>20</v>
      </c>
      <c r="D158" s="17">
        <v>7</v>
      </c>
      <c r="E158" s="17">
        <v>4</v>
      </c>
      <c r="F158" s="18" t="s">
        <v>65</v>
      </c>
      <c r="G158" s="19" t="s">
        <v>231</v>
      </c>
      <c r="H158" s="20"/>
      <c r="I158" s="21"/>
      <c r="J158" s="21"/>
    </row>
    <row r="159" spans="1:10" ht="12.75">
      <c r="A159" s="14">
        <v>158</v>
      </c>
      <c r="B159" s="31" t="s">
        <v>58</v>
      </c>
      <c r="C159" s="16">
        <v>20</v>
      </c>
      <c r="D159" s="17">
        <v>7</v>
      </c>
      <c r="E159" s="17">
        <v>4</v>
      </c>
      <c r="F159" s="18" t="s">
        <v>64</v>
      </c>
      <c r="G159" s="19" t="s">
        <v>231</v>
      </c>
      <c r="H159" s="20"/>
      <c r="I159" s="21"/>
      <c r="J159" s="21"/>
    </row>
    <row r="160" spans="1:10" ht="12.75">
      <c r="A160" s="14">
        <v>159</v>
      </c>
      <c r="B160" s="31" t="s">
        <v>58</v>
      </c>
      <c r="C160" s="16">
        <v>15</v>
      </c>
      <c r="D160" s="17">
        <v>6</v>
      </c>
      <c r="E160" s="17">
        <v>3</v>
      </c>
      <c r="F160" s="18" t="s">
        <v>64</v>
      </c>
      <c r="G160" s="19" t="s">
        <v>231</v>
      </c>
      <c r="H160" s="20"/>
      <c r="I160" s="21"/>
      <c r="J160" s="21"/>
    </row>
    <row r="161" spans="1:10" ht="12.75">
      <c r="A161" s="14">
        <v>160</v>
      </c>
      <c r="B161" s="31" t="s">
        <v>58</v>
      </c>
      <c r="C161" s="16">
        <v>20</v>
      </c>
      <c r="D161" s="17">
        <v>6</v>
      </c>
      <c r="E161" s="17">
        <v>3</v>
      </c>
      <c r="F161" s="18" t="s">
        <v>65</v>
      </c>
      <c r="G161" s="19" t="s">
        <v>231</v>
      </c>
      <c r="H161" s="20"/>
      <c r="I161" s="21"/>
      <c r="J161" s="21"/>
    </row>
    <row r="162" spans="1:10" ht="38.25">
      <c r="A162" s="14">
        <v>161</v>
      </c>
      <c r="B162" s="31" t="s">
        <v>57</v>
      </c>
      <c r="C162" s="16">
        <v>80</v>
      </c>
      <c r="D162" s="17">
        <v>23</v>
      </c>
      <c r="E162" s="17">
        <v>13</v>
      </c>
      <c r="F162" s="18" t="s">
        <v>61</v>
      </c>
      <c r="G162" s="19" t="s">
        <v>67</v>
      </c>
      <c r="H162" s="20" t="s">
        <v>213</v>
      </c>
      <c r="I162" s="21"/>
      <c r="J162" s="21"/>
    </row>
    <row r="163" spans="1:10" ht="25.5">
      <c r="A163" s="14">
        <v>162</v>
      </c>
      <c r="B163" s="31" t="s">
        <v>21</v>
      </c>
      <c r="C163" s="16">
        <v>55</v>
      </c>
      <c r="D163" s="17">
        <v>22</v>
      </c>
      <c r="E163" s="17">
        <v>10</v>
      </c>
      <c r="F163" s="18" t="s">
        <v>61</v>
      </c>
      <c r="G163" s="19" t="s">
        <v>67</v>
      </c>
      <c r="H163" s="20" t="s">
        <v>250</v>
      </c>
      <c r="I163" s="21"/>
      <c r="J163" s="21"/>
    </row>
    <row r="164" spans="1:10" ht="12.75">
      <c r="A164" s="14">
        <v>163</v>
      </c>
      <c r="B164" s="31" t="s">
        <v>21</v>
      </c>
      <c r="C164" s="16">
        <v>50</v>
      </c>
      <c r="D164" s="17">
        <v>22</v>
      </c>
      <c r="E164" s="17">
        <v>5</v>
      </c>
      <c r="F164" s="18" t="s">
        <v>59</v>
      </c>
      <c r="G164" s="19" t="s">
        <v>66</v>
      </c>
      <c r="H164" s="20" t="s">
        <v>212</v>
      </c>
      <c r="I164" s="21"/>
      <c r="J164" s="21"/>
    </row>
    <row r="165" spans="1:10" ht="12.75">
      <c r="A165" s="14">
        <v>164</v>
      </c>
      <c r="B165" s="31" t="s">
        <v>56</v>
      </c>
      <c r="C165" s="16">
        <v>40</v>
      </c>
      <c r="D165" s="17">
        <v>13</v>
      </c>
      <c r="E165" s="17">
        <v>8</v>
      </c>
      <c r="F165" s="18" t="s">
        <v>61</v>
      </c>
      <c r="G165" s="19" t="s">
        <v>66</v>
      </c>
      <c r="H165" s="20"/>
      <c r="I165" s="21"/>
      <c r="J165" s="21"/>
    </row>
    <row r="166" spans="1:10" ht="12.75">
      <c r="A166" s="14">
        <v>165</v>
      </c>
      <c r="B166" s="31" t="s">
        <v>21</v>
      </c>
      <c r="C166" s="16">
        <v>50</v>
      </c>
      <c r="D166" s="17">
        <v>24</v>
      </c>
      <c r="E166" s="17">
        <v>6</v>
      </c>
      <c r="F166" s="18" t="s">
        <v>59</v>
      </c>
      <c r="G166" s="19" t="s">
        <v>66</v>
      </c>
      <c r="H166" s="20" t="s">
        <v>251</v>
      </c>
      <c r="I166" s="21"/>
      <c r="J166" s="21"/>
    </row>
    <row r="167" spans="1:10" ht="12.75">
      <c r="A167" s="14">
        <v>166</v>
      </c>
      <c r="B167" s="31" t="s">
        <v>21</v>
      </c>
      <c r="C167" s="16">
        <v>60</v>
      </c>
      <c r="D167" s="17">
        <v>25</v>
      </c>
      <c r="E167" s="17">
        <v>12</v>
      </c>
      <c r="F167" s="18" t="s">
        <v>61</v>
      </c>
      <c r="G167" s="19" t="s">
        <v>67</v>
      </c>
      <c r="H167" s="20" t="s">
        <v>85</v>
      </c>
      <c r="I167" s="21"/>
      <c r="J167" s="21"/>
    </row>
    <row r="168" spans="1:10" ht="12.75">
      <c r="A168" s="14">
        <v>167</v>
      </c>
      <c r="B168" s="31" t="s">
        <v>21</v>
      </c>
      <c r="C168" s="16">
        <v>45</v>
      </c>
      <c r="D168" s="17">
        <v>17</v>
      </c>
      <c r="E168" s="17">
        <v>8</v>
      </c>
      <c r="F168" s="18" t="s">
        <v>62</v>
      </c>
      <c r="G168" s="19" t="s">
        <v>67</v>
      </c>
      <c r="H168" s="20" t="s">
        <v>211</v>
      </c>
      <c r="I168" s="21"/>
      <c r="J168" s="21"/>
    </row>
    <row r="169" spans="1:10" ht="12.75">
      <c r="A169" s="14">
        <v>168</v>
      </c>
      <c r="B169" s="31" t="s">
        <v>57</v>
      </c>
      <c r="C169" s="16">
        <v>35</v>
      </c>
      <c r="D169" s="17">
        <v>11</v>
      </c>
      <c r="E169" s="17">
        <v>5</v>
      </c>
      <c r="F169" s="18" t="s">
        <v>61</v>
      </c>
      <c r="G169" s="19" t="s">
        <v>66</v>
      </c>
      <c r="H169" s="20" t="s">
        <v>127</v>
      </c>
      <c r="I169" s="21"/>
      <c r="J169" s="21"/>
    </row>
    <row r="170" spans="1:10" ht="12.75">
      <c r="A170" s="14">
        <v>169</v>
      </c>
      <c r="B170" s="31" t="s">
        <v>58</v>
      </c>
      <c r="C170" s="16">
        <v>10</v>
      </c>
      <c r="D170" s="17">
        <v>6</v>
      </c>
      <c r="E170" s="17">
        <v>3</v>
      </c>
      <c r="F170" s="18" t="s">
        <v>64</v>
      </c>
      <c r="G170" s="19" t="s">
        <v>231</v>
      </c>
      <c r="H170" s="20"/>
      <c r="I170" s="21"/>
      <c r="J170" s="21"/>
    </row>
    <row r="171" spans="1:10" ht="25.5">
      <c r="A171" s="14">
        <v>170</v>
      </c>
      <c r="B171" s="31" t="s">
        <v>21</v>
      </c>
      <c r="C171" s="16">
        <v>55</v>
      </c>
      <c r="D171" s="17">
        <v>21</v>
      </c>
      <c r="E171" s="17">
        <v>9</v>
      </c>
      <c r="F171" s="18" t="s">
        <v>59</v>
      </c>
      <c r="G171" s="19" t="s">
        <v>67</v>
      </c>
      <c r="H171" s="20" t="s">
        <v>210</v>
      </c>
      <c r="I171" s="21"/>
      <c r="J171" s="21"/>
    </row>
    <row r="172" spans="1:10" ht="25.5">
      <c r="A172" s="14">
        <v>171</v>
      </c>
      <c r="B172" s="31" t="s">
        <v>21</v>
      </c>
      <c r="C172" s="16">
        <v>55</v>
      </c>
      <c r="D172" s="17">
        <v>23</v>
      </c>
      <c r="E172" s="17">
        <v>8</v>
      </c>
      <c r="F172" s="18" t="s">
        <v>61</v>
      </c>
      <c r="G172" s="19" t="s">
        <v>67</v>
      </c>
      <c r="H172" s="20" t="s">
        <v>209</v>
      </c>
      <c r="I172" s="21"/>
      <c r="J172" s="21"/>
    </row>
    <row r="173" spans="1:10" ht="12.75">
      <c r="A173" s="14">
        <v>172</v>
      </c>
      <c r="B173" s="31" t="s">
        <v>58</v>
      </c>
      <c r="C173" s="16">
        <v>15</v>
      </c>
      <c r="D173" s="17">
        <v>7</v>
      </c>
      <c r="E173" s="17">
        <v>3</v>
      </c>
      <c r="F173" s="18" t="s">
        <v>64</v>
      </c>
      <c r="G173" s="19" t="s">
        <v>231</v>
      </c>
      <c r="H173" s="20"/>
      <c r="I173" s="21"/>
      <c r="J173" s="21"/>
    </row>
    <row r="174" spans="1:10" ht="12.75">
      <c r="A174" s="14">
        <v>173</v>
      </c>
      <c r="B174" s="31" t="s">
        <v>21</v>
      </c>
      <c r="C174" s="16">
        <v>60</v>
      </c>
      <c r="D174" s="17">
        <v>22</v>
      </c>
      <c r="E174" s="17">
        <v>9</v>
      </c>
      <c r="F174" s="18" t="s">
        <v>61</v>
      </c>
      <c r="G174" s="19" t="s">
        <v>67</v>
      </c>
      <c r="H174" s="20" t="s">
        <v>208</v>
      </c>
      <c r="I174" s="21"/>
      <c r="J174" s="21"/>
    </row>
    <row r="175" spans="1:10" ht="12.75">
      <c r="A175" s="14">
        <v>174</v>
      </c>
      <c r="B175" s="31" t="s">
        <v>57</v>
      </c>
      <c r="C175" s="16">
        <v>70</v>
      </c>
      <c r="D175" s="17">
        <v>23</v>
      </c>
      <c r="E175" s="17">
        <v>10</v>
      </c>
      <c r="F175" s="18" t="s">
        <v>59</v>
      </c>
      <c r="G175" s="19" t="s">
        <v>67</v>
      </c>
      <c r="H175" s="20" t="s">
        <v>207</v>
      </c>
      <c r="I175" s="21"/>
      <c r="J175" s="21"/>
    </row>
    <row r="176" spans="1:10" ht="12.75">
      <c r="A176" s="14">
        <v>175</v>
      </c>
      <c r="B176" s="31" t="s">
        <v>58</v>
      </c>
      <c r="C176" s="16">
        <v>15</v>
      </c>
      <c r="D176" s="17">
        <v>6</v>
      </c>
      <c r="E176" s="17">
        <v>3</v>
      </c>
      <c r="F176" s="18" t="s">
        <v>64</v>
      </c>
      <c r="G176" s="19" t="s">
        <v>231</v>
      </c>
      <c r="H176" s="20"/>
      <c r="I176" s="21"/>
      <c r="J176" s="21"/>
    </row>
    <row r="177" spans="1:10" ht="12.75">
      <c r="A177" s="14">
        <v>176</v>
      </c>
      <c r="B177" s="31" t="s">
        <v>58</v>
      </c>
      <c r="C177" s="16">
        <v>15</v>
      </c>
      <c r="D177" s="17">
        <v>6</v>
      </c>
      <c r="E177" s="17">
        <v>4</v>
      </c>
      <c r="F177" s="18" t="s">
        <v>64</v>
      </c>
      <c r="G177" s="19" t="s">
        <v>231</v>
      </c>
      <c r="H177" s="20"/>
      <c r="I177" s="21"/>
      <c r="J177" s="21"/>
    </row>
    <row r="178" spans="1:10" ht="12.75">
      <c r="A178" s="14">
        <v>177</v>
      </c>
      <c r="B178" s="31" t="s">
        <v>57</v>
      </c>
      <c r="C178" s="16">
        <v>45</v>
      </c>
      <c r="D178" s="17">
        <v>18</v>
      </c>
      <c r="E178" s="17">
        <v>7</v>
      </c>
      <c r="F178" s="18" t="s">
        <v>61</v>
      </c>
      <c r="G178" s="19" t="s">
        <v>66</v>
      </c>
      <c r="H178" s="20" t="s">
        <v>206</v>
      </c>
      <c r="I178" s="21"/>
      <c r="J178" s="21"/>
    </row>
    <row r="179" spans="1:10" ht="12.75">
      <c r="A179" s="14">
        <v>178</v>
      </c>
      <c r="B179" s="31" t="s">
        <v>21</v>
      </c>
      <c r="C179" s="16">
        <v>40</v>
      </c>
      <c r="D179" s="17">
        <v>19</v>
      </c>
      <c r="E179" s="17">
        <v>7</v>
      </c>
      <c r="F179" s="18" t="s">
        <v>61</v>
      </c>
      <c r="G179" s="19" t="s">
        <v>66</v>
      </c>
      <c r="H179" s="20"/>
      <c r="I179" s="21"/>
      <c r="J179" s="21"/>
    </row>
    <row r="180" spans="1:10" ht="12.75">
      <c r="A180" s="14">
        <v>179</v>
      </c>
      <c r="B180" s="31" t="s">
        <v>57</v>
      </c>
      <c r="C180" s="16">
        <v>45</v>
      </c>
      <c r="D180" s="17">
        <v>18</v>
      </c>
      <c r="E180" s="17">
        <v>6</v>
      </c>
      <c r="F180" s="18" t="s">
        <v>61</v>
      </c>
      <c r="G180" s="19" t="s">
        <v>66</v>
      </c>
      <c r="H180" s="20" t="s">
        <v>75</v>
      </c>
      <c r="I180" s="21"/>
      <c r="J180" s="21"/>
    </row>
    <row r="181" spans="1:10" ht="12.75">
      <c r="A181" s="14">
        <v>180</v>
      </c>
      <c r="B181" s="31" t="s">
        <v>21</v>
      </c>
      <c r="C181" s="16">
        <v>40</v>
      </c>
      <c r="D181" s="17">
        <v>20</v>
      </c>
      <c r="E181" s="17">
        <v>8</v>
      </c>
      <c r="F181" s="18" t="s">
        <v>61</v>
      </c>
      <c r="G181" s="19" t="s">
        <v>66</v>
      </c>
      <c r="H181" s="20"/>
      <c r="I181" s="21"/>
      <c r="J181" s="21"/>
    </row>
    <row r="182" spans="1:10" ht="12.75">
      <c r="A182" s="14">
        <v>181</v>
      </c>
      <c r="B182" s="31" t="s">
        <v>57</v>
      </c>
      <c r="C182" s="16">
        <v>30</v>
      </c>
      <c r="D182" s="17">
        <v>9</v>
      </c>
      <c r="E182" s="17">
        <v>4</v>
      </c>
      <c r="F182" s="18" t="s">
        <v>61</v>
      </c>
      <c r="G182" s="19" t="s">
        <v>66</v>
      </c>
      <c r="H182" s="20" t="s">
        <v>173</v>
      </c>
      <c r="I182" s="21"/>
      <c r="J182" s="21"/>
    </row>
    <row r="183" spans="1:10" ht="12.75">
      <c r="A183" s="14">
        <v>182</v>
      </c>
      <c r="B183" s="31" t="s">
        <v>21</v>
      </c>
      <c r="C183" s="16">
        <v>70</v>
      </c>
      <c r="D183" s="17">
        <v>22</v>
      </c>
      <c r="E183" s="17">
        <v>14</v>
      </c>
      <c r="F183" s="18" t="s">
        <v>61</v>
      </c>
      <c r="G183" s="19" t="s">
        <v>67</v>
      </c>
      <c r="H183" s="20" t="s">
        <v>205</v>
      </c>
      <c r="I183" s="21"/>
      <c r="J183" s="21"/>
    </row>
    <row r="184" spans="1:10" ht="12.75">
      <c r="A184" s="14"/>
      <c r="B184" s="117" t="s">
        <v>266</v>
      </c>
      <c r="C184" s="16"/>
      <c r="D184" s="17"/>
      <c r="E184" s="17"/>
      <c r="F184" s="18"/>
      <c r="G184" s="19"/>
      <c r="H184" s="20"/>
      <c r="I184" s="21"/>
      <c r="J184" s="21"/>
    </row>
    <row r="185" spans="1:10" ht="63.75">
      <c r="A185" s="14">
        <v>183</v>
      </c>
      <c r="B185" s="31" t="s">
        <v>15</v>
      </c>
      <c r="C185" s="16">
        <v>80</v>
      </c>
      <c r="D185" s="17">
        <v>21</v>
      </c>
      <c r="E185" s="17">
        <v>17</v>
      </c>
      <c r="F185" s="18" t="s">
        <v>59</v>
      </c>
      <c r="G185" s="19" t="s">
        <v>70</v>
      </c>
      <c r="H185" s="20" t="s">
        <v>183</v>
      </c>
      <c r="I185" s="21"/>
      <c r="J185" s="21"/>
    </row>
    <row r="186" spans="1:10" ht="25.5">
      <c r="A186" s="14">
        <v>184</v>
      </c>
      <c r="B186" s="31" t="s">
        <v>21</v>
      </c>
      <c r="C186" s="16">
        <v>65</v>
      </c>
      <c r="D186" s="17">
        <v>21</v>
      </c>
      <c r="E186" s="17">
        <v>12</v>
      </c>
      <c r="F186" s="18" t="s">
        <v>59</v>
      </c>
      <c r="G186" s="19" t="s">
        <v>70</v>
      </c>
      <c r="H186" s="20" t="s">
        <v>184</v>
      </c>
      <c r="I186" s="21"/>
      <c r="J186" s="21"/>
    </row>
    <row r="187" spans="1:10" ht="25.5">
      <c r="A187" s="14">
        <v>185</v>
      </c>
      <c r="B187" s="31" t="s">
        <v>21</v>
      </c>
      <c r="C187" s="16">
        <v>40</v>
      </c>
      <c r="D187" s="17">
        <v>18</v>
      </c>
      <c r="E187" s="17">
        <v>7</v>
      </c>
      <c r="F187" s="18" t="s">
        <v>59</v>
      </c>
      <c r="G187" s="19" t="s">
        <v>67</v>
      </c>
      <c r="H187" s="20" t="s">
        <v>185</v>
      </c>
      <c r="I187" s="21"/>
      <c r="J187" s="21"/>
    </row>
    <row r="188" spans="1:10" ht="12.75">
      <c r="A188" s="14">
        <v>186</v>
      </c>
      <c r="B188" s="31" t="s">
        <v>57</v>
      </c>
      <c r="C188" s="16">
        <v>50</v>
      </c>
      <c r="D188" s="17">
        <v>19</v>
      </c>
      <c r="E188" s="17">
        <v>7</v>
      </c>
      <c r="F188" s="18" t="s">
        <v>61</v>
      </c>
      <c r="G188" s="19" t="s">
        <v>66</v>
      </c>
      <c r="H188" s="20" t="s">
        <v>75</v>
      </c>
      <c r="I188" s="21"/>
      <c r="J188" s="21"/>
    </row>
    <row r="189" spans="1:10" ht="12.75">
      <c r="A189" s="14">
        <v>187</v>
      </c>
      <c r="B189" s="31" t="s">
        <v>57</v>
      </c>
      <c r="C189" s="16">
        <v>30</v>
      </c>
      <c r="D189" s="17">
        <v>18</v>
      </c>
      <c r="E189" s="17">
        <v>4</v>
      </c>
      <c r="F189" s="18" t="s">
        <v>61</v>
      </c>
      <c r="G189" s="19" t="s">
        <v>66</v>
      </c>
      <c r="H189" s="20" t="s">
        <v>116</v>
      </c>
      <c r="I189" s="21"/>
      <c r="J189" s="21"/>
    </row>
    <row r="190" spans="1:10" ht="12.75">
      <c r="A190" s="14">
        <v>188</v>
      </c>
      <c r="B190" s="31" t="s">
        <v>57</v>
      </c>
      <c r="C190" s="16">
        <v>35</v>
      </c>
      <c r="D190" s="17">
        <v>18</v>
      </c>
      <c r="E190" s="17">
        <v>5</v>
      </c>
      <c r="F190" s="18" t="s">
        <v>61</v>
      </c>
      <c r="G190" s="19" t="s">
        <v>66</v>
      </c>
      <c r="H190" s="20" t="s">
        <v>75</v>
      </c>
      <c r="I190" s="21"/>
      <c r="J190" s="21"/>
    </row>
    <row r="191" spans="1:10" ht="25.5">
      <c r="A191" s="14">
        <v>189</v>
      </c>
      <c r="B191" s="31" t="s">
        <v>21</v>
      </c>
      <c r="C191" s="16">
        <v>55</v>
      </c>
      <c r="D191" s="17">
        <v>18</v>
      </c>
      <c r="E191" s="17">
        <v>9</v>
      </c>
      <c r="F191" s="18" t="s">
        <v>59</v>
      </c>
      <c r="G191" s="19" t="s">
        <v>67</v>
      </c>
      <c r="H191" s="20" t="s">
        <v>186</v>
      </c>
      <c r="I191" s="21"/>
      <c r="J191" s="21"/>
    </row>
    <row r="192" spans="1:10" ht="12.75">
      <c r="A192" s="14">
        <v>190</v>
      </c>
      <c r="B192" s="31" t="s">
        <v>21</v>
      </c>
      <c r="C192" s="16">
        <v>38</v>
      </c>
      <c r="D192" s="17">
        <v>18</v>
      </c>
      <c r="E192" s="17">
        <v>7</v>
      </c>
      <c r="F192" s="18" t="s">
        <v>61</v>
      </c>
      <c r="G192" s="19" t="s">
        <v>66</v>
      </c>
      <c r="H192" s="20" t="s">
        <v>187</v>
      </c>
      <c r="I192" s="21"/>
      <c r="J192" s="21"/>
    </row>
    <row r="193" spans="1:10" ht="12.75">
      <c r="A193" s="14">
        <v>191</v>
      </c>
      <c r="B193" s="31" t="s">
        <v>57</v>
      </c>
      <c r="C193" s="16">
        <v>40</v>
      </c>
      <c r="D193" s="17">
        <v>17</v>
      </c>
      <c r="E193" s="17">
        <v>6</v>
      </c>
      <c r="F193" s="18" t="s">
        <v>61</v>
      </c>
      <c r="G193" s="19" t="s">
        <v>66</v>
      </c>
      <c r="H193" s="20" t="s">
        <v>75</v>
      </c>
      <c r="I193" s="21"/>
      <c r="J193" s="21"/>
    </row>
    <row r="194" spans="1:10" ht="12.75">
      <c r="A194" s="14">
        <v>192</v>
      </c>
      <c r="B194" s="31" t="s">
        <v>21</v>
      </c>
      <c r="C194" s="16">
        <v>30</v>
      </c>
      <c r="D194" s="17">
        <v>18</v>
      </c>
      <c r="E194" s="17">
        <v>5</v>
      </c>
      <c r="F194" s="18" t="s">
        <v>59</v>
      </c>
      <c r="G194" s="19" t="s">
        <v>66</v>
      </c>
      <c r="H194" s="20" t="s">
        <v>174</v>
      </c>
      <c r="I194" s="21"/>
      <c r="J194" s="21"/>
    </row>
    <row r="195" spans="1:10" ht="12.75">
      <c r="A195" s="14">
        <v>193</v>
      </c>
      <c r="B195" s="31" t="s">
        <v>21</v>
      </c>
      <c r="C195" s="16">
        <v>35</v>
      </c>
      <c r="D195" s="17">
        <v>19</v>
      </c>
      <c r="E195" s="17">
        <v>6</v>
      </c>
      <c r="F195" s="18" t="s">
        <v>61</v>
      </c>
      <c r="G195" s="19" t="s">
        <v>66</v>
      </c>
      <c r="H195" s="20"/>
      <c r="I195" s="21"/>
      <c r="J195" s="21"/>
    </row>
    <row r="196" spans="1:10" ht="12.75">
      <c r="A196" s="14">
        <v>194</v>
      </c>
      <c r="B196" s="31" t="s">
        <v>57</v>
      </c>
      <c r="C196" s="16">
        <v>40</v>
      </c>
      <c r="D196" s="17">
        <v>17</v>
      </c>
      <c r="E196" s="17">
        <v>8</v>
      </c>
      <c r="F196" s="18" t="s">
        <v>62</v>
      </c>
      <c r="G196" s="19" t="s">
        <v>66</v>
      </c>
      <c r="H196" s="20" t="s">
        <v>174</v>
      </c>
      <c r="I196" s="21"/>
      <c r="J196" s="21"/>
    </row>
    <row r="197" spans="1:10" ht="12.75">
      <c r="A197" s="14">
        <v>195</v>
      </c>
      <c r="B197" s="31" t="s">
        <v>21</v>
      </c>
      <c r="C197" s="16">
        <v>40</v>
      </c>
      <c r="D197" s="17">
        <v>19</v>
      </c>
      <c r="E197" s="17">
        <v>7</v>
      </c>
      <c r="F197" s="18" t="s">
        <v>61</v>
      </c>
      <c r="G197" s="19" t="s">
        <v>66</v>
      </c>
      <c r="H197" s="20" t="s">
        <v>188</v>
      </c>
      <c r="I197" s="21"/>
      <c r="J197" s="21"/>
    </row>
    <row r="198" spans="1:10" ht="12.75">
      <c r="A198" s="14">
        <v>196</v>
      </c>
      <c r="B198" s="31" t="s">
        <v>21</v>
      </c>
      <c r="C198" s="16">
        <v>55</v>
      </c>
      <c r="D198" s="17">
        <v>19</v>
      </c>
      <c r="E198" s="17">
        <v>9</v>
      </c>
      <c r="F198" s="18" t="s">
        <v>59</v>
      </c>
      <c r="G198" s="19" t="s">
        <v>66</v>
      </c>
      <c r="H198" s="20" t="s">
        <v>189</v>
      </c>
      <c r="I198" s="21"/>
      <c r="J198" s="21"/>
    </row>
    <row r="199" spans="1:10" ht="12.75">
      <c r="A199" s="14">
        <v>197</v>
      </c>
      <c r="B199" s="31" t="s">
        <v>21</v>
      </c>
      <c r="C199" s="16">
        <v>40</v>
      </c>
      <c r="D199" s="17">
        <v>18</v>
      </c>
      <c r="E199" s="17">
        <v>8</v>
      </c>
      <c r="F199" s="18" t="s">
        <v>59</v>
      </c>
      <c r="G199" s="19" t="s">
        <v>67</v>
      </c>
      <c r="H199" s="20" t="s">
        <v>190</v>
      </c>
      <c r="I199" s="21"/>
      <c r="J199" s="21"/>
    </row>
    <row r="200" spans="1:10" ht="25.5">
      <c r="A200" s="14">
        <v>198</v>
      </c>
      <c r="B200" s="31" t="s">
        <v>15</v>
      </c>
      <c r="C200" s="16">
        <v>40</v>
      </c>
      <c r="D200" s="17">
        <v>14</v>
      </c>
      <c r="E200" s="17">
        <v>9</v>
      </c>
      <c r="F200" s="18" t="s">
        <v>59</v>
      </c>
      <c r="G200" s="19" t="s">
        <v>67</v>
      </c>
      <c r="H200" s="20" t="s">
        <v>252</v>
      </c>
      <c r="I200" s="21"/>
      <c r="J200" s="21"/>
    </row>
    <row r="201" spans="1:10" ht="12.75">
      <c r="A201" s="14">
        <v>199</v>
      </c>
      <c r="B201" s="31" t="s">
        <v>57</v>
      </c>
      <c r="C201" s="16">
        <v>35</v>
      </c>
      <c r="D201" s="17">
        <v>18</v>
      </c>
      <c r="E201" s="17">
        <v>7</v>
      </c>
      <c r="F201" s="18" t="s">
        <v>61</v>
      </c>
      <c r="G201" s="19" t="s">
        <v>66</v>
      </c>
      <c r="H201" s="20" t="s">
        <v>75</v>
      </c>
      <c r="I201" s="21"/>
      <c r="J201" s="21"/>
    </row>
    <row r="202" spans="1:10" ht="12.75">
      <c r="A202" s="14">
        <v>200</v>
      </c>
      <c r="B202" s="31" t="s">
        <v>57</v>
      </c>
      <c r="C202" s="16">
        <v>30</v>
      </c>
      <c r="D202" s="17">
        <v>16</v>
      </c>
      <c r="E202" s="17">
        <v>4</v>
      </c>
      <c r="F202" s="18" t="s">
        <v>59</v>
      </c>
      <c r="G202" s="19" t="s">
        <v>66</v>
      </c>
      <c r="H202" s="20" t="s">
        <v>75</v>
      </c>
      <c r="I202" s="21"/>
      <c r="J202" s="21"/>
    </row>
    <row r="203" spans="1:10" ht="12.75">
      <c r="A203" s="14">
        <v>201</v>
      </c>
      <c r="B203" s="31" t="s">
        <v>56</v>
      </c>
      <c r="C203" s="16">
        <v>70</v>
      </c>
      <c r="D203" s="17">
        <v>20</v>
      </c>
      <c r="E203" s="17">
        <v>12</v>
      </c>
      <c r="F203" s="18" t="s">
        <v>59</v>
      </c>
      <c r="G203" s="19" t="s">
        <v>66</v>
      </c>
      <c r="H203" s="20" t="s">
        <v>191</v>
      </c>
      <c r="I203" s="21"/>
      <c r="J203" s="21"/>
    </row>
    <row r="204" spans="1:10" ht="12.75">
      <c r="A204" s="14">
        <v>202</v>
      </c>
      <c r="B204" s="31" t="s">
        <v>57</v>
      </c>
      <c r="C204" s="16">
        <v>38</v>
      </c>
      <c r="D204" s="17">
        <v>15</v>
      </c>
      <c r="E204" s="17">
        <v>5</v>
      </c>
      <c r="F204" s="18" t="s">
        <v>61</v>
      </c>
      <c r="G204" s="19" t="s">
        <v>66</v>
      </c>
      <c r="H204" s="20" t="s">
        <v>75</v>
      </c>
      <c r="I204" s="21"/>
      <c r="J204" s="21"/>
    </row>
    <row r="205" spans="1:10" ht="12.75">
      <c r="A205" s="14">
        <v>203</v>
      </c>
      <c r="B205" s="31" t="s">
        <v>57</v>
      </c>
      <c r="C205" s="16">
        <v>40</v>
      </c>
      <c r="D205" s="17">
        <v>17</v>
      </c>
      <c r="E205" s="17">
        <v>9</v>
      </c>
      <c r="F205" s="18" t="s">
        <v>62</v>
      </c>
      <c r="G205" s="19" t="s">
        <v>66</v>
      </c>
      <c r="H205" s="20" t="s">
        <v>192</v>
      </c>
      <c r="I205" s="21"/>
      <c r="J205" s="21"/>
    </row>
    <row r="206" spans="1:10" ht="25.5">
      <c r="A206" s="14">
        <v>204</v>
      </c>
      <c r="B206" s="31" t="s">
        <v>21</v>
      </c>
      <c r="C206" s="16">
        <v>40</v>
      </c>
      <c r="D206" s="17">
        <v>18</v>
      </c>
      <c r="E206" s="17">
        <v>10</v>
      </c>
      <c r="F206" s="18" t="s">
        <v>62</v>
      </c>
      <c r="G206" s="19" t="s">
        <v>67</v>
      </c>
      <c r="H206" s="20" t="s">
        <v>193</v>
      </c>
      <c r="I206" s="21"/>
      <c r="J206" s="21"/>
    </row>
    <row r="207" spans="1:10" ht="25.5">
      <c r="A207" s="14">
        <v>205</v>
      </c>
      <c r="B207" s="31" t="s">
        <v>21</v>
      </c>
      <c r="C207" s="16">
        <v>45</v>
      </c>
      <c r="D207" s="17">
        <v>18</v>
      </c>
      <c r="E207" s="17">
        <v>12</v>
      </c>
      <c r="F207" s="18" t="s">
        <v>59</v>
      </c>
      <c r="G207" s="19" t="s">
        <v>67</v>
      </c>
      <c r="H207" s="20" t="s">
        <v>194</v>
      </c>
      <c r="I207" s="21"/>
      <c r="J207" s="21"/>
    </row>
    <row r="208" spans="1:10" ht="12.75">
      <c r="A208" s="14">
        <v>206</v>
      </c>
      <c r="B208" s="31" t="s">
        <v>58</v>
      </c>
      <c r="C208" s="16">
        <v>10</v>
      </c>
      <c r="D208" s="17">
        <v>6</v>
      </c>
      <c r="E208" s="17">
        <v>3</v>
      </c>
      <c r="F208" s="18" t="s">
        <v>64</v>
      </c>
      <c r="G208" s="19" t="s">
        <v>231</v>
      </c>
      <c r="H208" s="20"/>
      <c r="I208" s="21"/>
      <c r="J208" s="21"/>
    </row>
    <row r="209" spans="1:10" ht="12.75">
      <c r="A209" s="14">
        <v>207</v>
      </c>
      <c r="B209" s="31" t="s">
        <v>21</v>
      </c>
      <c r="C209" s="16">
        <v>40</v>
      </c>
      <c r="D209" s="17">
        <v>18</v>
      </c>
      <c r="E209" s="17">
        <v>8</v>
      </c>
      <c r="F209" s="18" t="s">
        <v>62</v>
      </c>
      <c r="G209" s="19" t="s">
        <v>66</v>
      </c>
      <c r="H209" s="20" t="s">
        <v>195</v>
      </c>
      <c r="I209" s="21"/>
      <c r="J209" s="21"/>
    </row>
    <row r="210" spans="1:10" ht="12.75">
      <c r="A210" s="14">
        <v>208</v>
      </c>
      <c r="B210" s="31" t="s">
        <v>57</v>
      </c>
      <c r="C210" s="16">
        <v>70</v>
      </c>
      <c r="D210" s="17">
        <v>19</v>
      </c>
      <c r="E210" s="17">
        <v>9</v>
      </c>
      <c r="F210" s="18" t="s">
        <v>59</v>
      </c>
      <c r="G210" s="19" t="s">
        <v>66</v>
      </c>
      <c r="H210" s="20" t="s">
        <v>196</v>
      </c>
      <c r="I210" s="21"/>
      <c r="J210" s="21"/>
    </row>
    <row r="211" spans="1:10" ht="12.75">
      <c r="A211" s="14">
        <v>209</v>
      </c>
      <c r="B211" s="31" t="s">
        <v>21</v>
      </c>
      <c r="C211" s="16">
        <v>40</v>
      </c>
      <c r="D211" s="17">
        <v>19</v>
      </c>
      <c r="E211" s="17">
        <v>10</v>
      </c>
      <c r="F211" s="18" t="s">
        <v>61</v>
      </c>
      <c r="G211" s="19" t="s">
        <v>66</v>
      </c>
      <c r="H211" s="20" t="s">
        <v>197</v>
      </c>
      <c r="I211" s="21"/>
      <c r="J211" s="21"/>
    </row>
    <row r="212" spans="1:10" ht="12.75">
      <c r="A212" s="14">
        <v>210</v>
      </c>
      <c r="B212" s="31" t="s">
        <v>57</v>
      </c>
      <c r="C212" s="16">
        <v>38</v>
      </c>
      <c r="D212" s="17">
        <v>15</v>
      </c>
      <c r="E212" s="17">
        <v>6</v>
      </c>
      <c r="F212" s="18" t="s">
        <v>62</v>
      </c>
      <c r="G212" s="19" t="s">
        <v>66</v>
      </c>
      <c r="H212" s="20" t="s">
        <v>253</v>
      </c>
      <c r="I212" s="21"/>
      <c r="J212" s="21"/>
    </row>
    <row r="213" spans="1:10" ht="12.75">
      <c r="A213" s="14">
        <v>211</v>
      </c>
      <c r="B213" s="31" t="s">
        <v>21</v>
      </c>
      <c r="C213" s="16">
        <v>45</v>
      </c>
      <c r="D213" s="17">
        <v>16</v>
      </c>
      <c r="E213" s="17">
        <v>9</v>
      </c>
      <c r="F213" s="18" t="s">
        <v>62</v>
      </c>
      <c r="G213" s="19" t="s">
        <v>66</v>
      </c>
      <c r="H213" s="20" t="s">
        <v>75</v>
      </c>
      <c r="I213" s="21"/>
      <c r="J213" s="21"/>
    </row>
    <row r="214" spans="1:10" ht="12.75">
      <c r="A214" s="14">
        <v>212</v>
      </c>
      <c r="B214" s="31" t="s">
        <v>57</v>
      </c>
      <c r="C214" s="16">
        <v>25</v>
      </c>
      <c r="D214" s="17">
        <v>13</v>
      </c>
      <c r="E214" s="17">
        <v>4</v>
      </c>
      <c r="F214" s="18" t="s">
        <v>61</v>
      </c>
      <c r="G214" s="19" t="s">
        <v>66</v>
      </c>
      <c r="H214" s="20" t="s">
        <v>127</v>
      </c>
      <c r="I214" s="21"/>
      <c r="J214" s="21"/>
    </row>
    <row r="215" spans="1:10" ht="12.75">
      <c r="A215" s="14">
        <v>213</v>
      </c>
      <c r="B215" s="31" t="s">
        <v>57</v>
      </c>
      <c r="C215" s="16">
        <v>45</v>
      </c>
      <c r="D215" s="17">
        <v>15</v>
      </c>
      <c r="E215" s="17">
        <v>9</v>
      </c>
      <c r="F215" s="18" t="s">
        <v>61</v>
      </c>
      <c r="G215" s="19" t="s">
        <v>66</v>
      </c>
      <c r="H215" s="20" t="s">
        <v>75</v>
      </c>
      <c r="I215" s="21"/>
      <c r="J215" s="21"/>
    </row>
    <row r="216" spans="1:10" ht="12.75">
      <c r="A216" s="14">
        <v>214</v>
      </c>
      <c r="B216" s="31" t="s">
        <v>21</v>
      </c>
      <c r="C216" s="16">
        <v>38</v>
      </c>
      <c r="D216" s="17">
        <v>16</v>
      </c>
      <c r="E216" s="17">
        <v>7</v>
      </c>
      <c r="F216" s="18" t="s">
        <v>59</v>
      </c>
      <c r="G216" s="19" t="s">
        <v>67</v>
      </c>
      <c r="H216" s="20" t="s">
        <v>198</v>
      </c>
      <c r="I216" s="21"/>
      <c r="J216" s="21"/>
    </row>
    <row r="217" spans="1:10" ht="12.75">
      <c r="A217" s="14">
        <v>215</v>
      </c>
      <c r="B217" s="31" t="s">
        <v>57</v>
      </c>
      <c r="C217" s="16">
        <v>45</v>
      </c>
      <c r="D217" s="17">
        <v>15</v>
      </c>
      <c r="E217" s="17">
        <v>8</v>
      </c>
      <c r="F217" s="18" t="s">
        <v>62</v>
      </c>
      <c r="G217" s="19" t="s">
        <v>66</v>
      </c>
      <c r="H217" s="20" t="s">
        <v>174</v>
      </c>
      <c r="I217" s="21"/>
      <c r="J217" s="21"/>
    </row>
    <row r="218" spans="1:10" ht="25.5">
      <c r="A218" s="14">
        <v>216</v>
      </c>
      <c r="B218" s="31" t="s">
        <v>21</v>
      </c>
      <c r="C218" s="16">
        <v>40</v>
      </c>
      <c r="D218" s="17">
        <v>15</v>
      </c>
      <c r="E218" s="17">
        <v>10</v>
      </c>
      <c r="F218" s="18" t="s">
        <v>59</v>
      </c>
      <c r="G218" s="19" t="s">
        <v>67</v>
      </c>
      <c r="H218" s="20" t="s">
        <v>199</v>
      </c>
      <c r="I218" s="21"/>
      <c r="J218" s="21"/>
    </row>
    <row r="219" spans="1:10" ht="12.75">
      <c r="A219" s="14">
        <v>217</v>
      </c>
      <c r="B219" s="31" t="s">
        <v>57</v>
      </c>
      <c r="C219" s="16">
        <v>30</v>
      </c>
      <c r="D219" s="17">
        <v>10</v>
      </c>
      <c r="E219" s="17">
        <v>4</v>
      </c>
      <c r="F219" s="18" t="s">
        <v>59</v>
      </c>
      <c r="G219" s="19" t="s">
        <v>66</v>
      </c>
      <c r="H219" s="20"/>
      <c r="I219" s="21"/>
      <c r="J219" s="21"/>
    </row>
    <row r="220" spans="1:10" ht="12.75">
      <c r="A220" s="14">
        <v>218</v>
      </c>
      <c r="B220" s="31" t="s">
        <v>21</v>
      </c>
      <c r="C220" s="16">
        <v>40</v>
      </c>
      <c r="D220" s="17">
        <v>17</v>
      </c>
      <c r="E220" s="17">
        <v>9</v>
      </c>
      <c r="F220" s="18" t="s">
        <v>59</v>
      </c>
      <c r="G220" s="19" t="s">
        <v>67</v>
      </c>
      <c r="H220" s="20" t="s">
        <v>200</v>
      </c>
      <c r="I220" s="21"/>
      <c r="J220" s="21"/>
    </row>
    <row r="221" spans="1:10" ht="25.5">
      <c r="A221" s="14">
        <v>219</v>
      </c>
      <c r="B221" s="31" t="s">
        <v>21</v>
      </c>
      <c r="C221" s="16">
        <v>60</v>
      </c>
      <c r="D221" s="17">
        <v>19</v>
      </c>
      <c r="E221" s="17">
        <v>13</v>
      </c>
      <c r="F221" s="18" t="s">
        <v>59</v>
      </c>
      <c r="G221" s="19" t="s">
        <v>67</v>
      </c>
      <c r="H221" s="20" t="s">
        <v>201</v>
      </c>
      <c r="I221" s="21"/>
      <c r="J221" s="21"/>
    </row>
    <row r="222" spans="1:10" ht="12.75">
      <c r="A222" s="14">
        <v>220</v>
      </c>
      <c r="B222" s="31" t="s">
        <v>57</v>
      </c>
      <c r="C222" s="16">
        <v>38</v>
      </c>
      <c r="D222" s="17">
        <v>14</v>
      </c>
      <c r="E222" s="17">
        <v>8</v>
      </c>
      <c r="F222" s="18" t="s">
        <v>61</v>
      </c>
      <c r="G222" s="19" t="s">
        <v>66</v>
      </c>
      <c r="H222" s="20" t="s">
        <v>202</v>
      </c>
      <c r="I222" s="21"/>
      <c r="J222" s="21"/>
    </row>
    <row r="223" spans="1:10" ht="12.75">
      <c r="A223" s="14">
        <v>221</v>
      </c>
      <c r="B223" s="31" t="s">
        <v>57</v>
      </c>
      <c r="C223" s="16">
        <v>38</v>
      </c>
      <c r="D223" s="17">
        <v>16</v>
      </c>
      <c r="E223" s="17">
        <v>5</v>
      </c>
      <c r="F223" s="18" t="s">
        <v>61</v>
      </c>
      <c r="G223" s="19" t="s">
        <v>66</v>
      </c>
      <c r="H223" s="20" t="s">
        <v>75</v>
      </c>
      <c r="I223" s="21"/>
      <c r="J223" s="21"/>
    </row>
    <row r="224" spans="1:10" ht="12.75">
      <c r="A224" s="14">
        <v>222</v>
      </c>
      <c r="B224" s="31" t="s">
        <v>57</v>
      </c>
      <c r="C224" s="16">
        <v>38</v>
      </c>
      <c r="D224" s="17">
        <v>15</v>
      </c>
      <c r="E224" s="17">
        <v>5</v>
      </c>
      <c r="F224" s="18" t="s">
        <v>61</v>
      </c>
      <c r="G224" s="19" t="s">
        <v>66</v>
      </c>
      <c r="H224" s="20" t="s">
        <v>75</v>
      </c>
      <c r="I224" s="21"/>
      <c r="J224" s="21"/>
    </row>
    <row r="225" spans="1:10" ht="12.75">
      <c r="A225" s="14">
        <v>223</v>
      </c>
      <c r="B225" s="31" t="s">
        <v>21</v>
      </c>
      <c r="C225" s="16">
        <v>38</v>
      </c>
      <c r="D225" s="17">
        <v>18</v>
      </c>
      <c r="E225" s="17">
        <v>8</v>
      </c>
      <c r="F225" s="18" t="s">
        <v>72</v>
      </c>
      <c r="G225" s="19" t="s">
        <v>67</v>
      </c>
      <c r="H225" s="20" t="s">
        <v>190</v>
      </c>
      <c r="I225" s="21"/>
      <c r="J225" s="21"/>
    </row>
    <row r="226" spans="1:10" ht="12.75">
      <c r="A226" s="14">
        <v>224</v>
      </c>
      <c r="B226" s="31" t="s">
        <v>57</v>
      </c>
      <c r="C226" s="16">
        <v>45</v>
      </c>
      <c r="D226" s="17">
        <v>12</v>
      </c>
      <c r="E226" s="17">
        <v>8</v>
      </c>
      <c r="F226" s="18" t="s">
        <v>62</v>
      </c>
      <c r="G226" s="19" t="s">
        <v>66</v>
      </c>
      <c r="H226" s="20" t="s">
        <v>203</v>
      </c>
      <c r="I226" s="21"/>
      <c r="J226" s="21"/>
    </row>
    <row r="227" spans="1:10" ht="25.5">
      <c r="A227" s="14">
        <v>225</v>
      </c>
      <c r="B227" s="31" t="s">
        <v>21</v>
      </c>
      <c r="C227" s="16">
        <v>50</v>
      </c>
      <c r="D227" s="17">
        <v>18</v>
      </c>
      <c r="E227" s="17">
        <v>12</v>
      </c>
      <c r="F227" s="18" t="s">
        <v>59</v>
      </c>
      <c r="G227" s="19" t="s">
        <v>70</v>
      </c>
      <c r="H227" s="20" t="s">
        <v>204</v>
      </c>
      <c r="I227" s="21"/>
      <c r="J227" s="21"/>
    </row>
    <row r="228" spans="1:10" ht="25.5">
      <c r="A228" s="14">
        <v>226</v>
      </c>
      <c r="B228" s="31" t="s">
        <v>21</v>
      </c>
      <c r="C228" s="16">
        <v>50</v>
      </c>
      <c r="D228" s="17">
        <v>18</v>
      </c>
      <c r="E228" s="17">
        <v>9</v>
      </c>
      <c r="F228" s="18" t="s">
        <v>59</v>
      </c>
      <c r="G228" s="19" t="s">
        <v>67</v>
      </c>
      <c r="H228" s="20" t="s">
        <v>182</v>
      </c>
      <c r="I228" s="21"/>
      <c r="J228" s="21"/>
    </row>
    <row r="229" spans="1:10" ht="25.5">
      <c r="A229" s="14">
        <v>227</v>
      </c>
      <c r="B229" s="31" t="s">
        <v>57</v>
      </c>
      <c r="C229" s="16">
        <v>40</v>
      </c>
      <c r="D229" s="17">
        <v>17</v>
      </c>
      <c r="E229" s="17">
        <v>5</v>
      </c>
      <c r="F229" s="18" t="s">
        <v>61</v>
      </c>
      <c r="G229" s="19" t="s">
        <v>66</v>
      </c>
      <c r="H229" s="20" t="s">
        <v>181</v>
      </c>
      <c r="I229" s="21"/>
      <c r="J229" s="21"/>
    </row>
    <row r="230" spans="1:10" ht="25.5">
      <c r="A230" s="14">
        <v>228</v>
      </c>
      <c r="B230" s="31" t="s">
        <v>57</v>
      </c>
      <c r="C230" s="16">
        <v>40</v>
      </c>
      <c r="D230" s="17">
        <v>12</v>
      </c>
      <c r="E230" s="17">
        <v>6</v>
      </c>
      <c r="F230" s="18" t="s">
        <v>60</v>
      </c>
      <c r="G230" s="19" t="s">
        <v>68</v>
      </c>
      <c r="H230" s="20" t="s">
        <v>180</v>
      </c>
      <c r="I230" s="21"/>
      <c r="J230" s="21"/>
    </row>
    <row r="231" spans="1:10" ht="12.75">
      <c r="A231" s="14">
        <v>229</v>
      </c>
      <c r="B231" s="31" t="s">
        <v>21</v>
      </c>
      <c r="C231" s="16">
        <v>40</v>
      </c>
      <c r="D231" s="17">
        <v>15</v>
      </c>
      <c r="E231" s="17">
        <v>8</v>
      </c>
      <c r="F231" s="18" t="s">
        <v>62</v>
      </c>
      <c r="G231" s="19" t="s">
        <v>67</v>
      </c>
      <c r="H231" s="20" t="s">
        <v>179</v>
      </c>
      <c r="I231" s="21"/>
      <c r="J231" s="21"/>
    </row>
    <row r="232" spans="1:10" ht="12.75">
      <c r="A232" s="14">
        <v>230</v>
      </c>
      <c r="B232" s="31" t="s">
        <v>57</v>
      </c>
      <c r="C232" s="16">
        <v>35</v>
      </c>
      <c r="D232" s="17">
        <v>14</v>
      </c>
      <c r="E232" s="17">
        <v>5</v>
      </c>
      <c r="F232" s="18" t="s">
        <v>61</v>
      </c>
      <c r="G232" s="19" t="s">
        <v>66</v>
      </c>
      <c r="H232" s="20" t="s">
        <v>127</v>
      </c>
      <c r="I232" s="21"/>
      <c r="J232" s="21"/>
    </row>
    <row r="233" spans="1:10" ht="12.75">
      <c r="A233" s="14">
        <v>231</v>
      </c>
      <c r="B233" s="31" t="s">
        <v>21</v>
      </c>
      <c r="C233" s="16">
        <v>40</v>
      </c>
      <c r="D233" s="17">
        <v>16</v>
      </c>
      <c r="E233" s="17">
        <v>9</v>
      </c>
      <c r="F233" s="18" t="s">
        <v>62</v>
      </c>
      <c r="G233" s="19" t="s">
        <v>67</v>
      </c>
      <c r="H233" s="20" t="s">
        <v>178</v>
      </c>
      <c r="I233" s="21"/>
      <c r="J233" s="21"/>
    </row>
    <row r="234" spans="1:10" ht="12.75">
      <c r="A234" s="14">
        <v>232</v>
      </c>
      <c r="B234" s="31" t="s">
        <v>21</v>
      </c>
      <c r="C234" s="16">
        <v>30</v>
      </c>
      <c r="D234" s="17">
        <v>14</v>
      </c>
      <c r="E234" s="17">
        <v>4</v>
      </c>
      <c r="F234" s="18" t="s">
        <v>59</v>
      </c>
      <c r="G234" s="19" t="s">
        <v>66</v>
      </c>
      <c r="H234" s="20" t="s">
        <v>127</v>
      </c>
      <c r="I234" s="21"/>
      <c r="J234" s="21"/>
    </row>
    <row r="235" spans="1:10" ht="12.75">
      <c r="A235" s="14">
        <v>233</v>
      </c>
      <c r="B235" s="31" t="s">
        <v>57</v>
      </c>
      <c r="C235" s="16">
        <v>40</v>
      </c>
      <c r="D235" s="17">
        <v>17</v>
      </c>
      <c r="E235" s="17">
        <v>6</v>
      </c>
      <c r="F235" s="18" t="s">
        <v>61</v>
      </c>
      <c r="G235" s="19" t="s">
        <v>66</v>
      </c>
      <c r="H235" s="20" t="s">
        <v>177</v>
      </c>
      <c r="I235" s="21"/>
      <c r="J235" s="21"/>
    </row>
    <row r="236" spans="1:10" ht="12.75">
      <c r="A236" s="14">
        <v>234</v>
      </c>
      <c r="B236" s="31" t="s">
        <v>21</v>
      </c>
      <c r="C236" s="16">
        <v>38</v>
      </c>
      <c r="D236" s="17">
        <v>17</v>
      </c>
      <c r="E236" s="17">
        <v>7</v>
      </c>
      <c r="F236" s="18" t="s">
        <v>62</v>
      </c>
      <c r="G236" s="19" t="s">
        <v>67</v>
      </c>
      <c r="H236" s="20" t="s">
        <v>176</v>
      </c>
      <c r="I236" s="21"/>
      <c r="J236" s="21"/>
    </row>
    <row r="237" spans="1:10" ht="12.75">
      <c r="A237" s="14">
        <v>235</v>
      </c>
      <c r="B237" s="31" t="s">
        <v>21</v>
      </c>
      <c r="C237" s="16">
        <v>45</v>
      </c>
      <c r="D237" s="17">
        <v>16</v>
      </c>
      <c r="E237" s="17">
        <v>9</v>
      </c>
      <c r="F237" s="18" t="s">
        <v>62</v>
      </c>
      <c r="G237" s="19" t="s">
        <v>67</v>
      </c>
      <c r="H237" s="20" t="s">
        <v>175</v>
      </c>
      <c r="I237" s="21"/>
      <c r="J237" s="21"/>
    </row>
    <row r="238" spans="1:10" ht="12.75">
      <c r="A238" s="14">
        <v>236</v>
      </c>
      <c r="B238" s="31" t="s">
        <v>57</v>
      </c>
      <c r="C238" s="16">
        <v>35</v>
      </c>
      <c r="D238" s="17">
        <v>11</v>
      </c>
      <c r="E238" s="17">
        <v>5</v>
      </c>
      <c r="F238" s="18" t="s">
        <v>61</v>
      </c>
      <c r="G238" s="19" t="s">
        <v>66</v>
      </c>
      <c r="H238" s="20" t="s">
        <v>127</v>
      </c>
      <c r="I238" s="21"/>
      <c r="J238" s="21"/>
    </row>
    <row r="239" spans="1:10" ht="12.75">
      <c r="A239" s="14">
        <v>237</v>
      </c>
      <c r="B239" s="31" t="s">
        <v>58</v>
      </c>
      <c r="C239" s="16">
        <v>15</v>
      </c>
      <c r="D239" s="17">
        <v>7</v>
      </c>
      <c r="E239" s="17">
        <v>3</v>
      </c>
      <c r="F239" s="18" t="s">
        <v>64</v>
      </c>
      <c r="G239" s="19" t="s">
        <v>231</v>
      </c>
      <c r="H239" s="20"/>
      <c r="I239" s="21"/>
      <c r="J239" s="21"/>
    </row>
    <row r="240" spans="1:10" ht="12.75">
      <c r="A240" s="14">
        <v>238</v>
      </c>
      <c r="B240" s="31" t="s">
        <v>15</v>
      </c>
      <c r="C240" s="16">
        <v>50</v>
      </c>
      <c r="D240" s="17">
        <v>17</v>
      </c>
      <c r="E240" s="17">
        <v>9</v>
      </c>
      <c r="F240" s="18" t="s">
        <v>61</v>
      </c>
      <c r="G240" s="19" t="s">
        <v>66</v>
      </c>
      <c r="H240" s="20" t="s">
        <v>75</v>
      </c>
      <c r="I240" s="21"/>
      <c r="J240" s="21"/>
    </row>
    <row r="241" spans="1:10" ht="12.75">
      <c r="A241" s="14">
        <v>239</v>
      </c>
      <c r="B241" s="31" t="s">
        <v>58</v>
      </c>
      <c r="C241" s="16">
        <v>20</v>
      </c>
      <c r="D241" s="17">
        <v>7</v>
      </c>
      <c r="E241" s="17">
        <v>5</v>
      </c>
      <c r="F241" s="18" t="s">
        <v>64</v>
      </c>
      <c r="G241" s="19" t="s">
        <v>231</v>
      </c>
      <c r="H241" s="20"/>
      <c r="I241" s="21"/>
      <c r="J241" s="21"/>
    </row>
    <row r="242" spans="1:10" ht="12.75">
      <c r="A242" s="14">
        <v>240</v>
      </c>
      <c r="B242" s="31" t="s">
        <v>21</v>
      </c>
      <c r="C242" s="16">
        <v>35</v>
      </c>
      <c r="D242" s="17">
        <v>16</v>
      </c>
      <c r="E242" s="17">
        <v>7</v>
      </c>
      <c r="F242" s="18" t="s">
        <v>59</v>
      </c>
      <c r="G242" s="19" t="s">
        <v>66</v>
      </c>
      <c r="H242" s="20" t="s">
        <v>174</v>
      </c>
      <c r="I242" s="21"/>
      <c r="J242" s="21"/>
    </row>
    <row r="243" spans="1:10" ht="12.75">
      <c r="A243" s="14">
        <v>241</v>
      </c>
      <c r="B243" s="31" t="s">
        <v>58</v>
      </c>
      <c r="C243" s="16">
        <v>15</v>
      </c>
      <c r="D243" s="17">
        <v>7</v>
      </c>
      <c r="E243" s="17">
        <v>4</v>
      </c>
      <c r="F243" s="18" t="s">
        <v>65</v>
      </c>
      <c r="G243" s="19" t="s">
        <v>231</v>
      </c>
      <c r="H243" s="20"/>
      <c r="I243" s="21"/>
      <c r="J243" s="21"/>
    </row>
    <row r="244" spans="1:10" ht="12.75">
      <c r="A244" s="14">
        <v>242</v>
      </c>
      <c r="B244" s="31" t="s">
        <v>57</v>
      </c>
      <c r="C244" s="16">
        <v>30</v>
      </c>
      <c r="D244" s="17">
        <v>11</v>
      </c>
      <c r="E244" s="17">
        <v>4</v>
      </c>
      <c r="F244" s="18" t="s">
        <v>61</v>
      </c>
      <c r="G244" s="19" t="s">
        <v>66</v>
      </c>
      <c r="H244" s="20" t="s">
        <v>173</v>
      </c>
      <c r="I244" s="21"/>
      <c r="J244" s="21"/>
    </row>
    <row r="245" spans="1:10" ht="12.75">
      <c r="A245" s="14">
        <v>243</v>
      </c>
      <c r="B245" s="31" t="s">
        <v>21</v>
      </c>
      <c r="C245" s="16">
        <v>40</v>
      </c>
      <c r="D245" s="17">
        <v>17</v>
      </c>
      <c r="E245" s="17">
        <v>7</v>
      </c>
      <c r="F245" s="18" t="s">
        <v>59</v>
      </c>
      <c r="G245" s="19" t="s">
        <v>66</v>
      </c>
      <c r="H245" s="20" t="s">
        <v>172</v>
      </c>
      <c r="I245" s="21"/>
      <c r="J245" s="21"/>
    </row>
    <row r="246" spans="1:10" ht="12.75">
      <c r="A246" s="14">
        <v>244</v>
      </c>
      <c r="B246" s="31" t="s">
        <v>21</v>
      </c>
      <c r="C246" s="16">
        <v>45</v>
      </c>
      <c r="D246" s="17">
        <v>16</v>
      </c>
      <c r="E246" s="17">
        <v>9</v>
      </c>
      <c r="F246" s="18" t="s">
        <v>61</v>
      </c>
      <c r="G246" s="19" t="s">
        <v>67</v>
      </c>
      <c r="H246" s="20" t="s">
        <v>85</v>
      </c>
      <c r="I246" s="21"/>
      <c r="J246" s="21"/>
    </row>
    <row r="247" spans="1:10" ht="12.75">
      <c r="A247" s="14">
        <v>245</v>
      </c>
      <c r="B247" s="31" t="s">
        <v>21</v>
      </c>
      <c r="C247" s="16">
        <v>40</v>
      </c>
      <c r="D247" s="17">
        <v>16</v>
      </c>
      <c r="E247" s="17">
        <v>10</v>
      </c>
      <c r="F247" s="18" t="s">
        <v>59</v>
      </c>
      <c r="G247" s="19" t="s">
        <v>67</v>
      </c>
      <c r="H247" s="20" t="s">
        <v>85</v>
      </c>
      <c r="I247" s="21"/>
      <c r="J247" s="21"/>
    </row>
    <row r="248" spans="1:10" ht="12.75">
      <c r="A248" s="14">
        <v>246</v>
      </c>
      <c r="B248" s="31" t="s">
        <v>57</v>
      </c>
      <c r="C248" s="16">
        <v>40</v>
      </c>
      <c r="D248" s="17">
        <v>18</v>
      </c>
      <c r="E248" s="17">
        <v>5</v>
      </c>
      <c r="F248" s="18" t="s">
        <v>61</v>
      </c>
      <c r="G248" s="19" t="s">
        <v>66</v>
      </c>
      <c r="H248" s="20" t="s">
        <v>75</v>
      </c>
      <c r="I248" s="21"/>
      <c r="J248" s="21"/>
    </row>
    <row r="249" spans="1:10" ht="38.25">
      <c r="A249" s="14">
        <v>247</v>
      </c>
      <c r="B249" s="31" t="s">
        <v>21</v>
      </c>
      <c r="C249" s="16">
        <v>65</v>
      </c>
      <c r="D249" s="17">
        <v>18</v>
      </c>
      <c r="E249" s="17">
        <v>13</v>
      </c>
      <c r="F249" s="18" t="s">
        <v>59</v>
      </c>
      <c r="G249" s="19" t="s">
        <v>70</v>
      </c>
      <c r="H249" s="20" t="s">
        <v>254</v>
      </c>
      <c r="I249" s="21"/>
      <c r="J249" s="21"/>
    </row>
    <row r="250" spans="1:10" ht="12.75">
      <c r="A250" s="14">
        <v>248</v>
      </c>
      <c r="B250" s="31" t="s">
        <v>21</v>
      </c>
      <c r="C250" s="16">
        <v>45</v>
      </c>
      <c r="D250" s="17">
        <v>17</v>
      </c>
      <c r="E250" s="17">
        <v>11</v>
      </c>
      <c r="F250" s="18" t="s">
        <v>62</v>
      </c>
      <c r="G250" s="19" t="s">
        <v>67</v>
      </c>
      <c r="H250" s="20" t="s">
        <v>85</v>
      </c>
      <c r="I250" s="21"/>
      <c r="J250" s="21"/>
    </row>
    <row r="251" spans="1:10" ht="12.75">
      <c r="A251" s="14">
        <v>249</v>
      </c>
      <c r="B251" s="31" t="s">
        <v>57</v>
      </c>
      <c r="C251" s="16">
        <v>40</v>
      </c>
      <c r="D251" s="17">
        <v>16</v>
      </c>
      <c r="E251" s="17">
        <v>6</v>
      </c>
      <c r="F251" s="18" t="s">
        <v>61</v>
      </c>
      <c r="G251" s="19" t="s">
        <v>66</v>
      </c>
      <c r="H251" s="20" t="s">
        <v>75</v>
      </c>
      <c r="I251" s="21"/>
      <c r="J251" s="21"/>
    </row>
    <row r="252" spans="1:10" ht="12.75">
      <c r="A252" s="14">
        <v>250</v>
      </c>
      <c r="B252" s="31" t="s">
        <v>21</v>
      </c>
      <c r="C252" s="16">
        <v>40</v>
      </c>
      <c r="D252" s="17">
        <v>17</v>
      </c>
      <c r="E252" s="17">
        <v>7</v>
      </c>
      <c r="F252" s="18" t="s">
        <v>62</v>
      </c>
      <c r="G252" s="19" t="s">
        <v>66</v>
      </c>
      <c r="H252" s="20"/>
      <c r="I252" s="21"/>
      <c r="J252" s="21"/>
    </row>
    <row r="253" spans="1:10" ht="12.75">
      <c r="A253" s="14">
        <v>251</v>
      </c>
      <c r="B253" s="31" t="s">
        <v>21</v>
      </c>
      <c r="C253" s="16">
        <v>38</v>
      </c>
      <c r="D253" s="17">
        <v>16</v>
      </c>
      <c r="E253" s="17">
        <v>7</v>
      </c>
      <c r="F253" s="18" t="s">
        <v>62</v>
      </c>
      <c r="G253" s="19" t="s">
        <v>66</v>
      </c>
      <c r="H253" s="20"/>
      <c r="I253" s="21"/>
      <c r="J253" s="21"/>
    </row>
    <row r="254" spans="1:10" ht="12.75">
      <c r="A254" s="14">
        <v>252</v>
      </c>
      <c r="B254" s="31" t="s">
        <v>21</v>
      </c>
      <c r="C254" s="16">
        <v>30</v>
      </c>
      <c r="D254" s="17">
        <v>11</v>
      </c>
      <c r="E254" s="17">
        <v>5</v>
      </c>
      <c r="F254" s="18" t="s">
        <v>62</v>
      </c>
      <c r="G254" s="19" t="s">
        <v>66</v>
      </c>
      <c r="H254" s="20" t="s">
        <v>84</v>
      </c>
      <c r="I254" s="21"/>
      <c r="J254" s="21"/>
    </row>
    <row r="255" spans="1:10" ht="12.75">
      <c r="A255" s="14">
        <v>253</v>
      </c>
      <c r="B255" s="31" t="s">
        <v>21</v>
      </c>
      <c r="C255" s="16">
        <v>45</v>
      </c>
      <c r="D255" s="17">
        <v>17</v>
      </c>
      <c r="E255" s="17">
        <v>7</v>
      </c>
      <c r="F255" s="18" t="s">
        <v>61</v>
      </c>
      <c r="G255" s="19" t="s">
        <v>67</v>
      </c>
      <c r="H255" s="20" t="s">
        <v>83</v>
      </c>
      <c r="I255" s="21"/>
      <c r="J255" s="21"/>
    </row>
    <row r="256" spans="1:10" ht="12.75">
      <c r="A256" s="14">
        <v>254</v>
      </c>
      <c r="B256" s="31" t="s">
        <v>21</v>
      </c>
      <c r="C256" s="16">
        <v>30</v>
      </c>
      <c r="D256" s="17">
        <v>13</v>
      </c>
      <c r="E256" s="17">
        <v>6</v>
      </c>
      <c r="F256" s="18" t="s">
        <v>59</v>
      </c>
      <c r="G256" s="19" t="s">
        <v>68</v>
      </c>
      <c r="H256" s="20" t="s">
        <v>82</v>
      </c>
      <c r="I256" s="21"/>
      <c r="J256" s="21"/>
    </row>
    <row r="257" spans="1:10" ht="12.75">
      <c r="A257" s="14">
        <v>255</v>
      </c>
      <c r="B257" s="31" t="s">
        <v>21</v>
      </c>
      <c r="C257" s="16">
        <v>25</v>
      </c>
      <c r="D257" s="17">
        <v>12</v>
      </c>
      <c r="E257" s="17">
        <v>4</v>
      </c>
      <c r="F257" s="18" t="s">
        <v>61</v>
      </c>
      <c r="G257" s="19" t="s">
        <v>66</v>
      </c>
      <c r="H257" s="20"/>
      <c r="I257" s="21"/>
      <c r="J257" s="21"/>
    </row>
    <row r="258" spans="1:10" ht="12.75">
      <c r="A258" s="14">
        <v>256</v>
      </c>
      <c r="B258" s="31" t="s">
        <v>21</v>
      </c>
      <c r="C258" s="16">
        <v>30</v>
      </c>
      <c r="D258" s="17">
        <v>13</v>
      </c>
      <c r="E258" s="17">
        <v>6</v>
      </c>
      <c r="F258" s="18" t="s">
        <v>59</v>
      </c>
      <c r="G258" s="19" t="s">
        <v>68</v>
      </c>
      <c r="H258" s="20" t="s">
        <v>81</v>
      </c>
      <c r="I258" s="21"/>
      <c r="J258" s="21"/>
    </row>
    <row r="259" spans="1:10" ht="12.75">
      <c r="A259" s="14">
        <v>257</v>
      </c>
      <c r="B259" s="31" t="s">
        <v>57</v>
      </c>
      <c r="C259" s="16">
        <v>30</v>
      </c>
      <c r="D259" s="17">
        <v>9</v>
      </c>
      <c r="E259" s="17">
        <v>5</v>
      </c>
      <c r="F259" s="18" t="s">
        <v>59</v>
      </c>
      <c r="G259" s="19" t="s">
        <v>66</v>
      </c>
      <c r="H259" s="20" t="s">
        <v>80</v>
      </c>
      <c r="I259" s="21"/>
      <c r="J259" s="21"/>
    </row>
    <row r="260" spans="1:10" ht="12.75">
      <c r="A260" s="14">
        <v>258</v>
      </c>
      <c r="B260" s="31" t="s">
        <v>58</v>
      </c>
      <c r="C260" s="16">
        <v>20</v>
      </c>
      <c r="D260" s="17">
        <v>7</v>
      </c>
      <c r="E260" s="17">
        <v>4</v>
      </c>
      <c r="F260" s="18" t="s">
        <v>65</v>
      </c>
      <c r="G260" s="19" t="s">
        <v>231</v>
      </c>
      <c r="H260" s="20"/>
      <c r="I260" s="21"/>
      <c r="J260" s="21"/>
    </row>
    <row r="261" spans="1:10" ht="12.75">
      <c r="A261" s="14">
        <v>259</v>
      </c>
      <c r="B261" s="31" t="s">
        <v>21</v>
      </c>
      <c r="C261" s="16">
        <v>35</v>
      </c>
      <c r="D261" s="17">
        <v>16</v>
      </c>
      <c r="E261" s="17">
        <v>7</v>
      </c>
      <c r="F261" s="18" t="s">
        <v>61</v>
      </c>
      <c r="G261" s="19" t="s">
        <v>66</v>
      </c>
      <c r="H261" s="20"/>
      <c r="I261" s="21"/>
      <c r="J261" s="21"/>
    </row>
    <row r="262" spans="1:10" ht="12.75">
      <c r="A262" s="14">
        <v>260</v>
      </c>
      <c r="B262" s="31" t="s">
        <v>57</v>
      </c>
      <c r="C262" s="16">
        <v>35</v>
      </c>
      <c r="D262" s="17">
        <v>14</v>
      </c>
      <c r="E262" s="17">
        <v>6</v>
      </c>
      <c r="F262" s="18" t="s">
        <v>61</v>
      </c>
      <c r="G262" s="19" t="s">
        <v>66</v>
      </c>
      <c r="H262" s="20"/>
      <c r="I262" s="21"/>
      <c r="J262" s="21"/>
    </row>
    <row r="263" spans="1:10" ht="12.75">
      <c r="A263" s="14">
        <v>261</v>
      </c>
      <c r="B263" s="31" t="s">
        <v>58</v>
      </c>
      <c r="C263" s="16">
        <v>20</v>
      </c>
      <c r="D263" s="17">
        <v>6</v>
      </c>
      <c r="E263" s="17">
        <v>4</v>
      </c>
      <c r="F263" s="18" t="s">
        <v>65</v>
      </c>
      <c r="G263" s="19" t="s">
        <v>231</v>
      </c>
      <c r="H263" s="20"/>
      <c r="I263" s="21"/>
      <c r="J263" s="21"/>
    </row>
    <row r="264" spans="1:10" ht="12.75">
      <c r="A264" s="14">
        <v>262</v>
      </c>
      <c r="B264" s="31" t="s">
        <v>58</v>
      </c>
      <c r="C264" s="16">
        <v>15</v>
      </c>
      <c r="D264" s="17">
        <v>6</v>
      </c>
      <c r="E264" s="17">
        <v>3</v>
      </c>
      <c r="F264" s="18" t="s">
        <v>65</v>
      </c>
      <c r="G264" s="19" t="s">
        <v>231</v>
      </c>
      <c r="H264" s="20"/>
      <c r="I264" s="21"/>
      <c r="J264" s="21"/>
    </row>
    <row r="265" spans="1:10" ht="12.75">
      <c r="A265" s="14">
        <v>263</v>
      </c>
      <c r="B265" s="31" t="s">
        <v>58</v>
      </c>
      <c r="C265" s="16">
        <v>20</v>
      </c>
      <c r="D265" s="17">
        <v>6</v>
      </c>
      <c r="E265" s="17">
        <v>3</v>
      </c>
      <c r="F265" s="18" t="s">
        <v>65</v>
      </c>
      <c r="G265" s="19" t="s">
        <v>231</v>
      </c>
      <c r="H265" s="20"/>
      <c r="I265" s="21"/>
      <c r="J265" s="21"/>
    </row>
    <row r="266" spans="1:10" ht="12.75">
      <c r="A266" s="14">
        <v>264</v>
      </c>
      <c r="B266" s="31" t="s">
        <v>58</v>
      </c>
      <c r="C266" s="16">
        <v>20</v>
      </c>
      <c r="D266" s="17">
        <v>7</v>
      </c>
      <c r="E266" s="17">
        <v>2</v>
      </c>
      <c r="F266" s="18" t="s">
        <v>65</v>
      </c>
      <c r="G266" s="19" t="s">
        <v>231</v>
      </c>
      <c r="H266" s="20"/>
      <c r="I266" s="21"/>
      <c r="J266" s="21"/>
    </row>
    <row r="267" spans="1:10" ht="12.75">
      <c r="A267" s="14">
        <v>265</v>
      </c>
      <c r="B267" s="31" t="s">
        <v>58</v>
      </c>
      <c r="C267" s="16">
        <v>15</v>
      </c>
      <c r="D267" s="17">
        <v>7</v>
      </c>
      <c r="E267" s="17">
        <v>3</v>
      </c>
      <c r="F267" s="18" t="s">
        <v>64</v>
      </c>
      <c r="G267" s="19" t="s">
        <v>231</v>
      </c>
      <c r="H267" s="20"/>
      <c r="I267" s="21"/>
      <c r="J267" s="21"/>
    </row>
    <row r="268" spans="1:10" ht="12.75">
      <c r="A268" s="14">
        <v>266</v>
      </c>
      <c r="B268" s="31" t="s">
        <v>21</v>
      </c>
      <c r="C268" s="16">
        <v>35</v>
      </c>
      <c r="D268" s="17">
        <v>16</v>
      </c>
      <c r="E268" s="17">
        <v>6</v>
      </c>
      <c r="F268" s="18" t="s">
        <v>59</v>
      </c>
      <c r="G268" s="19" t="s">
        <v>67</v>
      </c>
      <c r="H268" s="20" t="s">
        <v>79</v>
      </c>
      <c r="I268" s="21"/>
      <c r="J268" s="21"/>
    </row>
    <row r="269" spans="1:10" ht="12.75">
      <c r="A269" s="14">
        <v>267</v>
      </c>
      <c r="B269" s="31" t="s">
        <v>15</v>
      </c>
      <c r="C269" s="16">
        <v>60</v>
      </c>
      <c r="D269" s="17">
        <v>21</v>
      </c>
      <c r="E269" s="17">
        <v>7</v>
      </c>
      <c r="F269" s="18" t="s">
        <v>61</v>
      </c>
      <c r="G269" s="19" t="s">
        <v>66</v>
      </c>
      <c r="H269" s="20" t="s">
        <v>78</v>
      </c>
      <c r="I269" s="21"/>
      <c r="J269" s="21"/>
    </row>
    <row r="270" spans="1:10" ht="12.75">
      <c r="A270" s="14">
        <v>268</v>
      </c>
      <c r="B270" s="31" t="s">
        <v>15</v>
      </c>
      <c r="C270" s="16">
        <v>35</v>
      </c>
      <c r="D270" s="17">
        <v>18</v>
      </c>
      <c r="E270" s="17">
        <v>5</v>
      </c>
      <c r="F270" s="18" t="s">
        <v>65</v>
      </c>
      <c r="G270" s="19" t="s">
        <v>66</v>
      </c>
      <c r="H270" s="20" t="s">
        <v>75</v>
      </c>
      <c r="I270" s="21"/>
      <c r="J270" s="21"/>
    </row>
    <row r="271" spans="1:10" ht="12.75">
      <c r="A271" s="14">
        <v>269</v>
      </c>
      <c r="B271" s="31" t="s">
        <v>58</v>
      </c>
      <c r="C271" s="16">
        <v>15</v>
      </c>
      <c r="D271" s="17">
        <v>7</v>
      </c>
      <c r="E271" s="17">
        <v>3</v>
      </c>
      <c r="F271" s="18" t="s">
        <v>64</v>
      </c>
      <c r="G271" s="19" t="s">
        <v>231</v>
      </c>
      <c r="H271" s="20"/>
      <c r="I271" s="21"/>
      <c r="J271" s="21"/>
    </row>
    <row r="272" spans="1:10" ht="12.75">
      <c r="A272" s="14">
        <v>270</v>
      </c>
      <c r="B272" s="31" t="s">
        <v>58</v>
      </c>
      <c r="C272" s="16">
        <v>10</v>
      </c>
      <c r="D272" s="17">
        <v>6</v>
      </c>
      <c r="E272" s="17">
        <v>2</v>
      </c>
      <c r="F272" s="18" t="s">
        <v>64</v>
      </c>
      <c r="G272" s="19" t="s">
        <v>231</v>
      </c>
      <c r="H272" s="20"/>
      <c r="I272" s="21"/>
      <c r="J272" s="21"/>
    </row>
    <row r="273" spans="1:10" ht="12.75">
      <c r="A273" s="14">
        <v>271</v>
      </c>
      <c r="B273" s="31" t="s">
        <v>21</v>
      </c>
      <c r="C273" s="16">
        <v>35</v>
      </c>
      <c r="D273" s="17">
        <v>17</v>
      </c>
      <c r="E273" s="17">
        <v>5</v>
      </c>
      <c r="F273" s="18" t="s">
        <v>62</v>
      </c>
      <c r="G273" s="19" t="s">
        <v>66</v>
      </c>
      <c r="H273" s="20" t="s">
        <v>77</v>
      </c>
      <c r="I273" s="21"/>
      <c r="J273" s="21"/>
    </row>
    <row r="274" spans="1:10" ht="12.75">
      <c r="A274" s="14">
        <v>272</v>
      </c>
      <c r="B274" s="31" t="s">
        <v>58</v>
      </c>
      <c r="C274" s="16">
        <v>15</v>
      </c>
      <c r="D274" s="17">
        <v>7</v>
      </c>
      <c r="E274" s="17">
        <v>4</v>
      </c>
      <c r="F274" s="18" t="s">
        <v>65</v>
      </c>
      <c r="G274" s="19" t="s">
        <v>231</v>
      </c>
      <c r="H274" s="20"/>
      <c r="I274" s="21"/>
      <c r="J274" s="21"/>
    </row>
    <row r="275" spans="1:10" ht="25.5">
      <c r="A275" s="14">
        <v>273</v>
      </c>
      <c r="B275" s="31" t="s">
        <v>21</v>
      </c>
      <c r="C275" s="16">
        <v>30</v>
      </c>
      <c r="D275" s="17">
        <v>17</v>
      </c>
      <c r="E275" s="17">
        <v>6</v>
      </c>
      <c r="F275" s="18" t="s">
        <v>59</v>
      </c>
      <c r="G275" s="19" t="s">
        <v>68</v>
      </c>
      <c r="H275" s="20" t="s">
        <v>76</v>
      </c>
      <c r="I275" s="21"/>
      <c r="J275" s="21"/>
    </row>
    <row r="276" spans="1:10" ht="12.75">
      <c r="A276" s="14">
        <v>274</v>
      </c>
      <c r="B276" s="31" t="s">
        <v>15</v>
      </c>
      <c r="C276" s="16">
        <v>55</v>
      </c>
      <c r="D276" s="17">
        <v>21</v>
      </c>
      <c r="E276" s="17">
        <v>9</v>
      </c>
      <c r="F276" s="18" t="s">
        <v>62</v>
      </c>
      <c r="G276" s="19" t="s">
        <v>66</v>
      </c>
      <c r="H276" s="20" t="s">
        <v>75</v>
      </c>
      <c r="I276" s="21"/>
      <c r="J276" s="21"/>
    </row>
    <row r="277" spans="1:10" ht="25.5">
      <c r="A277" s="14">
        <v>275</v>
      </c>
      <c r="B277" s="31" t="s">
        <v>21</v>
      </c>
      <c r="C277" s="16">
        <v>38</v>
      </c>
      <c r="D277" s="17">
        <v>18</v>
      </c>
      <c r="E277" s="17">
        <v>6</v>
      </c>
      <c r="F277" s="18" t="s">
        <v>59</v>
      </c>
      <c r="G277" s="19" t="s">
        <v>68</v>
      </c>
      <c r="H277" s="20" t="s">
        <v>74</v>
      </c>
      <c r="I277" s="21"/>
      <c r="J277" s="21"/>
    </row>
    <row r="278" spans="1:10" ht="12.75">
      <c r="A278" s="14">
        <v>276</v>
      </c>
      <c r="B278" s="31" t="s">
        <v>58</v>
      </c>
      <c r="C278" s="16">
        <v>15</v>
      </c>
      <c r="D278" s="17">
        <v>7</v>
      </c>
      <c r="E278" s="17">
        <v>3</v>
      </c>
      <c r="F278" s="18" t="s">
        <v>61</v>
      </c>
      <c r="G278" s="19" t="s">
        <v>231</v>
      </c>
      <c r="H278" s="20"/>
      <c r="I278" s="21"/>
      <c r="J278" s="21"/>
    </row>
    <row r="279" spans="1:10" ht="12.75">
      <c r="A279" s="14">
        <v>277</v>
      </c>
      <c r="B279" s="31" t="s">
        <v>58</v>
      </c>
      <c r="C279" s="16">
        <v>20</v>
      </c>
      <c r="D279" s="17">
        <v>7</v>
      </c>
      <c r="E279" s="17">
        <v>4</v>
      </c>
      <c r="F279" s="18" t="s">
        <v>65</v>
      </c>
      <c r="G279" s="19" t="s">
        <v>231</v>
      </c>
      <c r="H279" s="20"/>
      <c r="I279" s="21"/>
      <c r="J279" s="21"/>
    </row>
    <row r="280" spans="1:10" ht="12.75">
      <c r="A280" s="14">
        <v>278</v>
      </c>
      <c r="B280" s="31" t="s">
        <v>58</v>
      </c>
      <c r="C280" s="16">
        <v>20</v>
      </c>
      <c r="D280" s="17">
        <v>7</v>
      </c>
      <c r="E280" s="17">
        <v>4</v>
      </c>
      <c r="F280" s="18" t="s">
        <v>65</v>
      </c>
      <c r="G280" s="19" t="s">
        <v>231</v>
      </c>
      <c r="H280" s="20"/>
      <c r="I280" s="21"/>
      <c r="J280" s="21"/>
    </row>
    <row r="281" spans="1:10" ht="12.75">
      <c r="A281" s="14">
        <v>279</v>
      </c>
      <c r="B281" s="31" t="s">
        <v>21</v>
      </c>
      <c r="C281" s="16">
        <v>35</v>
      </c>
      <c r="D281" s="17">
        <v>17</v>
      </c>
      <c r="E281" s="17">
        <v>7</v>
      </c>
      <c r="F281" s="18" t="s">
        <v>59</v>
      </c>
      <c r="G281" s="19" t="s">
        <v>67</v>
      </c>
      <c r="H281" s="20" t="s">
        <v>73</v>
      </c>
      <c r="I281" s="21"/>
      <c r="J281" s="21"/>
    </row>
    <row r="282" spans="1:10" ht="12.75">
      <c r="A282" s="14">
        <v>280</v>
      </c>
      <c r="B282" s="31" t="s">
        <v>58</v>
      </c>
      <c r="C282" s="16">
        <v>15</v>
      </c>
      <c r="D282" s="17">
        <v>7</v>
      </c>
      <c r="E282" s="17">
        <v>4</v>
      </c>
      <c r="F282" s="18" t="s">
        <v>65</v>
      </c>
      <c r="G282" s="19" t="s">
        <v>231</v>
      </c>
      <c r="H282" s="20"/>
      <c r="I282" s="21"/>
      <c r="J282" s="21"/>
    </row>
    <row r="283" spans="1:10" ht="12.75">
      <c r="A283" s="21"/>
      <c r="B283" s="15"/>
      <c r="C283" s="16"/>
      <c r="D283" s="17"/>
      <c r="E283" s="17"/>
      <c r="G283" s="19"/>
      <c r="H283" s="20"/>
      <c r="I283" s="21"/>
      <c r="J283" s="21"/>
    </row>
    <row r="284" spans="1:10" ht="12.75">
      <c r="A284" s="21"/>
      <c r="B284" s="15"/>
      <c r="C284" s="16"/>
      <c r="D284" s="17"/>
      <c r="E284" s="17"/>
      <c r="G284" s="19"/>
      <c r="H284" s="20"/>
      <c r="I284" s="21"/>
      <c r="J284" s="21"/>
    </row>
    <row r="285" spans="1:10" ht="12.75">
      <c r="A285" s="21"/>
      <c r="B285" s="15"/>
      <c r="C285" s="16"/>
      <c r="D285" s="17"/>
      <c r="E285" s="17"/>
      <c r="G285" s="19"/>
      <c r="H285" s="20"/>
      <c r="I285" s="21"/>
      <c r="J285" s="21"/>
    </row>
    <row r="286" spans="1:10" ht="12.75">
      <c r="A286" s="21"/>
      <c r="B286" s="15"/>
      <c r="C286" s="16"/>
      <c r="D286" s="17"/>
      <c r="E286" s="17"/>
      <c r="G286" s="19"/>
      <c r="H286" s="20"/>
      <c r="I286" s="21"/>
      <c r="J286" s="21"/>
    </row>
    <row r="287" spans="1:10" ht="12.75">
      <c r="A287" s="21"/>
      <c r="B287" s="15"/>
      <c r="C287" s="16"/>
      <c r="D287" s="17"/>
      <c r="E287" s="17"/>
      <c r="G287" s="19"/>
      <c r="H287" s="20"/>
      <c r="I287" s="21"/>
      <c r="J287" s="21"/>
    </row>
    <row r="288" spans="1:10" ht="12.75">
      <c r="A288" s="21"/>
      <c r="B288" s="15"/>
      <c r="C288" s="16"/>
      <c r="D288" s="17"/>
      <c r="E288" s="17"/>
      <c r="G288" s="19"/>
      <c r="H288" s="20"/>
      <c r="I288" s="21"/>
      <c r="J288" s="21"/>
    </row>
    <row r="289" spans="1:10" ht="12.75">
      <c r="A289" s="21"/>
      <c r="B289" s="15"/>
      <c r="C289" s="16"/>
      <c r="D289" s="17"/>
      <c r="E289" s="17"/>
      <c r="G289" s="19"/>
      <c r="H289" s="20"/>
      <c r="I289" s="21"/>
      <c r="J289" s="21"/>
    </row>
    <row r="290" spans="1:10" ht="12.75">
      <c r="A290" s="14"/>
      <c r="B290" s="15"/>
      <c r="C290" s="16"/>
      <c r="D290" s="17"/>
      <c r="E290" s="17"/>
      <c r="G290" s="19"/>
      <c r="H290" s="20"/>
      <c r="I290" s="21"/>
      <c r="J290" s="21"/>
    </row>
    <row r="291" spans="1:10" ht="12.75">
      <c r="A291" s="14"/>
      <c r="B291" s="15"/>
      <c r="C291" s="16"/>
      <c r="D291" s="17"/>
      <c r="E291" s="17"/>
      <c r="G291" s="19"/>
      <c r="H291" s="20"/>
      <c r="I291" s="21"/>
      <c r="J291" s="21"/>
    </row>
    <row r="292" spans="1:10" ht="12.75">
      <c r="A292" s="14"/>
      <c r="B292" s="15"/>
      <c r="C292" s="16"/>
      <c r="D292" s="17"/>
      <c r="E292" s="17"/>
      <c r="G292" s="19"/>
      <c r="H292" s="20"/>
      <c r="I292" s="21"/>
      <c r="J292" s="21"/>
    </row>
    <row r="293" spans="1:10" ht="12.75">
      <c r="A293" s="14"/>
      <c r="B293" s="15"/>
      <c r="C293" s="16"/>
      <c r="D293" s="17"/>
      <c r="E293" s="17"/>
      <c r="G293" s="19"/>
      <c r="H293" s="20"/>
      <c r="I293" s="21"/>
      <c r="J293" s="21"/>
    </row>
    <row r="294" spans="1:10" ht="12.75">
      <c r="A294" s="14"/>
      <c r="B294" s="15"/>
      <c r="C294" s="16"/>
      <c r="D294" s="17"/>
      <c r="E294" s="17"/>
      <c r="G294" s="19"/>
      <c r="H294" s="20"/>
      <c r="I294" s="21"/>
      <c r="J294" s="21"/>
    </row>
    <row r="295" spans="1:10" ht="12.75">
      <c r="A295" s="14"/>
      <c r="B295" s="15"/>
      <c r="C295" s="16"/>
      <c r="D295" s="17"/>
      <c r="E295" s="17"/>
      <c r="G295" s="19"/>
      <c r="H295" s="20"/>
      <c r="I295" s="21"/>
      <c r="J295" s="21"/>
    </row>
    <row r="296" spans="1:10" ht="12.75">
      <c r="A296" s="14"/>
      <c r="B296" s="15"/>
      <c r="C296" s="16"/>
      <c r="D296" s="17"/>
      <c r="E296" s="17"/>
      <c r="G296" s="19"/>
      <c r="H296" s="20"/>
      <c r="I296" s="21"/>
      <c r="J296" s="21"/>
    </row>
    <row r="297" spans="1:10" ht="12.75">
      <c r="A297" s="14"/>
      <c r="B297" s="15"/>
      <c r="C297" s="16"/>
      <c r="D297" s="17"/>
      <c r="E297" s="17"/>
      <c r="G297" s="19"/>
      <c r="H297" s="20"/>
      <c r="I297" s="21"/>
      <c r="J297" s="21"/>
    </row>
    <row r="298" spans="1:10" ht="12.75">
      <c r="A298" s="14"/>
      <c r="B298" s="15"/>
      <c r="C298" s="16"/>
      <c r="D298" s="17"/>
      <c r="E298" s="17"/>
      <c r="G298" s="19"/>
      <c r="H298" s="20"/>
      <c r="I298" s="21"/>
      <c r="J298" s="21"/>
    </row>
    <row r="299" spans="1:10" ht="12.75">
      <c r="A299" s="14"/>
      <c r="B299" s="15"/>
      <c r="C299" s="16"/>
      <c r="D299" s="17"/>
      <c r="E299" s="17"/>
      <c r="G299" s="19"/>
      <c r="H299" s="20"/>
      <c r="I299" s="21"/>
      <c r="J299" s="21"/>
    </row>
    <row r="300" spans="1:10" ht="12.75">
      <c r="A300" s="14"/>
      <c r="B300" s="15"/>
      <c r="C300" s="16"/>
      <c r="D300" s="17"/>
      <c r="E300" s="17"/>
      <c r="G300" s="19"/>
      <c r="H300" s="20"/>
      <c r="I300" s="21"/>
      <c r="J300" s="21"/>
    </row>
    <row r="301" spans="1:10" ht="12.75">
      <c r="A301" s="14"/>
      <c r="B301" s="15"/>
      <c r="C301" s="16"/>
      <c r="D301" s="17"/>
      <c r="E301" s="17"/>
      <c r="G301" s="19"/>
      <c r="H301" s="20"/>
      <c r="I301" s="21"/>
      <c r="J301" s="21"/>
    </row>
    <row r="302" spans="1:10" ht="12.75">
      <c r="A302" s="14"/>
      <c r="B302" s="15"/>
      <c r="C302" s="16"/>
      <c r="D302" s="17"/>
      <c r="E302" s="17"/>
      <c r="F302" s="18"/>
      <c r="G302" s="19"/>
      <c r="H302" s="20"/>
      <c r="I302" s="21"/>
      <c r="J302" s="21"/>
    </row>
    <row r="303" spans="1:10" ht="12.75">
      <c r="A303" s="14"/>
      <c r="B303" s="15"/>
      <c r="C303" s="16"/>
      <c r="D303" s="17"/>
      <c r="E303" s="17"/>
      <c r="F303" s="18"/>
      <c r="G303" s="19"/>
      <c r="H303" s="20"/>
      <c r="I303" s="21"/>
      <c r="J303" s="21"/>
    </row>
    <row r="304" spans="1:10" ht="12.75">
      <c r="A304" s="14"/>
      <c r="B304" s="15"/>
      <c r="C304" s="16"/>
      <c r="D304" s="17"/>
      <c r="E304" s="17"/>
      <c r="F304" s="18"/>
      <c r="G304" s="19"/>
      <c r="H304" s="20"/>
      <c r="I304" s="21"/>
      <c r="J304" s="21"/>
    </row>
    <row r="305" spans="1:10" ht="12.75">
      <c r="A305" s="14"/>
      <c r="B305" s="15"/>
      <c r="C305" s="16"/>
      <c r="D305" s="17"/>
      <c r="E305" s="17"/>
      <c r="F305" s="18"/>
      <c r="G305" s="19"/>
      <c r="H305" s="20"/>
      <c r="I305" s="21"/>
      <c r="J305" s="21"/>
    </row>
    <row r="306" spans="1:10" ht="12.75">
      <c r="A306" s="14"/>
      <c r="B306" s="15"/>
      <c r="C306" s="16"/>
      <c r="D306" s="17"/>
      <c r="E306" s="17"/>
      <c r="F306" s="18"/>
      <c r="G306" s="19"/>
      <c r="H306" s="20"/>
      <c r="I306" s="21"/>
      <c r="J306" s="21"/>
    </row>
    <row r="307" spans="1:10" ht="12.75">
      <c r="A307" s="14"/>
      <c r="B307" s="15"/>
      <c r="C307" s="16"/>
      <c r="D307" s="17"/>
      <c r="E307" s="17"/>
      <c r="F307" s="18"/>
      <c r="G307" s="19"/>
      <c r="H307" s="20"/>
      <c r="I307" s="21"/>
      <c r="J307" s="21"/>
    </row>
    <row r="308" spans="1:10" ht="12.75">
      <c r="A308" s="14"/>
      <c r="B308" s="15"/>
      <c r="C308" s="16"/>
      <c r="D308" s="17"/>
      <c r="E308" s="17"/>
      <c r="F308" s="18"/>
      <c r="G308" s="19"/>
      <c r="H308" s="20"/>
      <c r="I308" s="21"/>
      <c r="J308" s="21"/>
    </row>
    <row r="309" spans="1:10" ht="12.75">
      <c r="A309" s="14"/>
      <c r="B309" s="15"/>
      <c r="C309" s="16"/>
      <c r="D309" s="17"/>
      <c r="E309" s="17"/>
      <c r="F309" s="18"/>
      <c r="G309" s="19"/>
      <c r="H309" s="20"/>
      <c r="I309" s="21"/>
      <c r="J309" s="21"/>
    </row>
    <row r="310" spans="1:10" ht="12.75">
      <c r="A310" s="14"/>
      <c r="B310" s="15"/>
      <c r="C310" s="16"/>
      <c r="D310" s="17"/>
      <c r="E310" s="17"/>
      <c r="F310" s="18"/>
      <c r="G310" s="19"/>
      <c r="H310" s="20"/>
      <c r="I310" s="21"/>
      <c r="J310" s="21"/>
    </row>
    <row r="311" spans="1:10" ht="12.75">
      <c r="A311" s="14"/>
      <c r="B311" s="15"/>
      <c r="C311" s="16"/>
      <c r="D311" s="17"/>
      <c r="E311" s="17"/>
      <c r="F311" s="18"/>
      <c r="G311" s="19"/>
      <c r="H311" s="20"/>
      <c r="I311" s="21"/>
      <c r="J311" s="21"/>
    </row>
    <row r="312" spans="1:10" ht="12.75">
      <c r="A312" s="14"/>
      <c r="B312" s="15"/>
      <c r="C312" s="16"/>
      <c r="D312" s="17"/>
      <c r="E312" s="17"/>
      <c r="F312" s="18"/>
      <c r="G312" s="19"/>
      <c r="H312" s="20"/>
      <c r="I312" s="21"/>
      <c r="J312" s="21"/>
    </row>
    <row r="313" spans="1:10" ht="12.75">
      <c r="A313" s="14"/>
      <c r="B313" s="15"/>
      <c r="C313" s="16"/>
      <c r="D313" s="17"/>
      <c r="E313" s="17"/>
      <c r="F313" s="18"/>
      <c r="G313" s="19"/>
      <c r="H313" s="20"/>
      <c r="I313" s="21"/>
      <c r="J313" s="21"/>
    </row>
    <row r="314" spans="1:10" ht="12.75">
      <c r="A314" s="14"/>
      <c r="B314" s="15"/>
      <c r="C314" s="16"/>
      <c r="D314" s="17"/>
      <c r="E314" s="17"/>
      <c r="F314" s="18"/>
      <c r="G314" s="19"/>
      <c r="H314" s="20"/>
      <c r="I314" s="21"/>
      <c r="J314" s="21"/>
    </row>
    <row r="315" spans="1:10" ht="12.75">
      <c r="A315" s="14"/>
      <c r="B315" s="15"/>
      <c r="C315" s="16"/>
      <c r="D315" s="17"/>
      <c r="E315" s="17"/>
      <c r="F315" s="18"/>
      <c r="G315" s="19"/>
      <c r="H315" s="20"/>
      <c r="I315" s="21"/>
      <c r="J315" s="21"/>
    </row>
    <row r="316" spans="1:10" ht="12.75">
      <c r="A316" s="14"/>
      <c r="B316" s="15"/>
      <c r="C316" s="22"/>
      <c r="D316" s="22"/>
      <c r="E316" s="22"/>
      <c r="F316" s="23"/>
      <c r="G316" s="19"/>
      <c r="H316" s="25"/>
      <c r="I316" s="21"/>
      <c r="J316" s="21"/>
    </row>
    <row r="317" spans="1:10" ht="12.75">
      <c r="A317" s="14"/>
      <c r="B317" s="15"/>
      <c r="C317" s="22"/>
      <c r="D317" s="22"/>
      <c r="E317" s="22"/>
      <c r="F317" s="23"/>
      <c r="G317" s="19"/>
      <c r="H317" s="25"/>
      <c r="I317" s="21"/>
      <c r="J317" s="21"/>
    </row>
    <row r="318" spans="1:10" ht="12.75">
      <c r="A318" s="14"/>
      <c r="B318" s="15"/>
      <c r="C318" s="22"/>
      <c r="D318" s="22"/>
      <c r="E318" s="22"/>
      <c r="F318" s="23"/>
      <c r="G318" s="19"/>
      <c r="H318" s="25"/>
      <c r="I318" s="21"/>
      <c r="J318" s="21"/>
    </row>
    <row r="319" spans="1:10" ht="12.75">
      <c r="A319" s="14"/>
      <c r="B319" s="15"/>
      <c r="C319" s="22"/>
      <c r="D319" s="22"/>
      <c r="E319" s="22"/>
      <c r="F319" s="23"/>
      <c r="G319" s="19"/>
      <c r="H319" s="25"/>
      <c r="I319" s="21"/>
      <c r="J319" s="21"/>
    </row>
    <row r="320" spans="1:10" ht="12.75">
      <c r="A320" s="14"/>
      <c r="B320" s="15"/>
      <c r="C320" s="22"/>
      <c r="D320" s="22"/>
      <c r="E320" s="22"/>
      <c r="F320" s="23"/>
      <c r="G320" s="19"/>
      <c r="H320" s="25"/>
      <c r="I320" s="21"/>
      <c r="J320" s="21"/>
    </row>
    <row r="321" spans="1:10" ht="12.75">
      <c r="A321" s="14"/>
      <c r="B321" s="15"/>
      <c r="C321" s="22"/>
      <c r="D321" s="22"/>
      <c r="E321" s="22"/>
      <c r="F321" s="23"/>
      <c r="G321" s="19"/>
      <c r="H321" s="25"/>
      <c r="I321" s="21"/>
      <c r="J321" s="21"/>
    </row>
    <row r="322" spans="1:10" ht="12.75">
      <c r="A322" s="14"/>
      <c r="B322" s="15"/>
      <c r="C322" s="22"/>
      <c r="D322" s="22"/>
      <c r="E322" s="22"/>
      <c r="F322" s="23"/>
      <c r="G322" s="19"/>
      <c r="H322" s="25"/>
      <c r="I322" s="21"/>
      <c r="J322" s="21"/>
    </row>
    <row r="323" spans="1:10" ht="12.75">
      <c r="A323" s="14"/>
      <c r="B323" s="15"/>
      <c r="C323" s="22"/>
      <c r="D323" s="22"/>
      <c r="E323" s="22"/>
      <c r="F323" s="23"/>
      <c r="G323" s="19"/>
      <c r="H323" s="25"/>
      <c r="I323" s="21"/>
      <c r="J323" s="21"/>
    </row>
    <row r="324" spans="1:10" ht="12.75">
      <c r="A324" s="14"/>
      <c r="B324" s="15"/>
      <c r="C324" s="22"/>
      <c r="D324" s="22"/>
      <c r="E324" s="22"/>
      <c r="F324" s="23"/>
      <c r="G324" s="19"/>
      <c r="H324" s="25"/>
      <c r="I324" s="21"/>
      <c r="J324" s="21"/>
    </row>
    <row r="325" spans="1:10" ht="12.75">
      <c r="A325" s="14"/>
      <c r="B325" s="15"/>
      <c r="C325" s="22"/>
      <c r="D325" s="22"/>
      <c r="E325" s="22"/>
      <c r="F325" s="23"/>
      <c r="G325" s="19"/>
      <c r="H325" s="25"/>
      <c r="I325" s="21"/>
      <c r="J325" s="21"/>
    </row>
    <row r="326" spans="1:10" ht="12.75">
      <c r="A326" s="14"/>
      <c r="B326" s="15"/>
      <c r="C326" s="22"/>
      <c r="D326" s="22"/>
      <c r="E326" s="22"/>
      <c r="F326" s="23"/>
      <c r="G326" s="19"/>
      <c r="H326" s="25"/>
      <c r="I326" s="21"/>
      <c r="J326" s="21"/>
    </row>
    <row r="327" spans="1:10" ht="12.75">
      <c r="A327" s="14"/>
      <c r="B327" s="15"/>
      <c r="C327" s="22"/>
      <c r="D327" s="22"/>
      <c r="E327" s="22"/>
      <c r="F327" s="23"/>
      <c r="G327" s="19"/>
      <c r="H327" s="25"/>
      <c r="I327" s="21"/>
      <c r="J327" s="21"/>
    </row>
    <row r="328" spans="1:10" ht="12.75">
      <c r="A328" s="14"/>
      <c r="B328" s="15"/>
      <c r="C328" s="22"/>
      <c r="D328" s="22"/>
      <c r="E328" s="22"/>
      <c r="F328" s="23"/>
      <c r="G328" s="19"/>
      <c r="H328" s="25"/>
      <c r="I328" s="21"/>
      <c r="J328" s="21"/>
    </row>
    <row r="329" spans="1:10" ht="12.75">
      <c r="A329" s="14"/>
      <c r="B329" s="15"/>
      <c r="C329" s="22"/>
      <c r="D329" s="22"/>
      <c r="E329" s="22"/>
      <c r="F329" s="23"/>
      <c r="G329" s="19"/>
      <c r="H329" s="25"/>
      <c r="I329" s="21"/>
      <c r="J329" s="21"/>
    </row>
    <row r="330" spans="1:10" ht="12.75">
      <c r="A330" s="14"/>
      <c r="B330" s="15"/>
      <c r="C330" s="22"/>
      <c r="D330" s="22"/>
      <c r="E330" s="22"/>
      <c r="F330" s="23"/>
      <c r="G330" s="19"/>
      <c r="H330" s="25"/>
      <c r="I330" s="21"/>
      <c r="J330" s="21"/>
    </row>
    <row r="331" spans="1:10" ht="12.75">
      <c r="A331" s="14"/>
      <c r="B331" s="15"/>
      <c r="C331" s="22"/>
      <c r="D331" s="22"/>
      <c r="E331" s="22"/>
      <c r="F331" s="23"/>
      <c r="G331" s="19"/>
      <c r="H331" s="25"/>
      <c r="I331" s="21"/>
      <c r="J331" s="21"/>
    </row>
    <row r="332" spans="1:10" ht="12.75">
      <c r="A332" s="14"/>
      <c r="B332" s="15"/>
      <c r="C332" s="22"/>
      <c r="D332" s="22"/>
      <c r="E332" s="22"/>
      <c r="F332" s="23"/>
      <c r="G332" s="19"/>
      <c r="H332" s="25"/>
      <c r="I332" s="21"/>
      <c r="J332" s="21"/>
    </row>
    <row r="333" spans="1:10" ht="12.75">
      <c r="A333" s="14"/>
      <c r="B333" s="15"/>
      <c r="C333" s="22"/>
      <c r="D333" s="22"/>
      <c r="E333" s="22"/>
      <c r="F333" s="23"/>
      <c r="G333" s="19"/>
      <c r="H333" s="25"/>
      <c r="I333" s="21"/>
      <c r="J333" s="21"/>
    </row>
    <row r="334" spans="1:10" ht="12.75">
      <c r="A334" s="14"/>
      <c r="B334" s="15"/>
      <c r="C334" s="22"/>
      <c r="D334" s="22"/>
      <c r="E334" s="22"/>
      <c r="F334" s="23"/>
      <c r="G334" s="19"/>
      <c r="H334" s="25"/>
      <c r="I334" s="21"/>
      <c r="J334" s="21"/>
    </row>
    <row r="335" spans="1:10" ht="12.75">
      <c r="A335" s="14"/>
      <c r="B335" s="15"/>
      <c r="C335" s="22"/>
      <c r="D335" s="22"/>
      <c r="E335" s="22"/>
      <c r="F335" s="23"/>
      <c r="G335" s="19"/>
      <c r="H335" s="25"/>
      <c r="I335" s="21"/>
      <c r="J335" s="21"/>
    </row>
    <row r="336" spans="1:10" ht="12.75">
      <c r="A336" s="14"/>
      <c r="B336" s="15"/>
      <c r="C336" s="22"/>
      <c r="D336" s="22"/>
      <c r="E336" s="22"/>
      <c r="F336" s="23"/>
      <c r="G336" s="19"/>
      <c r="H336" s="25"/>
      <c r="I336" s="21"/>
      <c r="J336" s="21"/>
    </row>
    <row r="337" spans="1:10" ht="12.75">
      <c r="A337" s="14"/>
      <c r="B337" s="15"/>
      <c r="C337" s="22"/>
      <c r="D337" s="22"/>
      <c r="E337" s="22"/>
      <c r="F337" s="23"/>
      <c r="G337" s="19"/>
      <c r="H337" s="25"/>
      <c r="I337" s="21"/>
      <c r="J337" s="21"/>
    </row>
    <row r="338" spans="1:10" ht="12.75">
      <c r="A338" s="14"/>
      <c r="B338" s="15"/>
      <c r="C338" s="22"/>
      <c r="D338" s="22"/>
      <c r="E338" s="22"/>
      <c r="F338" s="23"/>
      <c r="G338" s="19"/>
      <c r="H338" s="25"/>
      <c r="I338" s="21"/>
      <c r="J338" s="21"/>
    </row>
    <row r="339" spans="1:10" ht="12.75">
      <c r="A339" s="14"/>
      <c r="B339" s="15"/>
      <c r="C339" s="22"/>
      <c r="D339" s="22"/>
      <c r="E339" s="22"/>
      <c r="F339" s="23"/>
      <c r="G339" s="19"/>
      <c r="H339" s="25"/>
      <c r="I339" s="21"/>
      <c r="J339" s="21"/>
    </row>
    <row r="340" spans="1:10" ht="12.75">
      <c r="A340" s="14"/>
      <c r="B340" s="15"/>
      <c r="C340" s="22"/>
      <c r="D340" s="22"/>
      <c r="E340" s="22"/>
      <c r="F340" s="23"/>
      <c r="G340" s="19"/>
      <c r="H340" s="25"/>
      <c r="I340" s="21"/>
      <c r="J340" s="21"/>
    </row>
    <row r="341" spans="1:10" ht="12.75">
      <c r="A341" s="14"/>
      <c r="B341" s="15"/>
      <c r="C341" s="22"/>
      <c r="D341" s="22"/>
      <c r="E341" s="22"/>
      <c r="F341" s="23"/>
      <c r="G341" s="19"/>
      <c r="H341" s="25"/>
      <c r="I341" s="21"/>
      <c r="J341" s="21"/>
    </row>
    <row r="342" spans="1:10" ht="12.75">
      <c r="A342" s="14"/>
      <c r="B342" s="15"/>
      <c r="C342" s="22"/>
      <c r="D342" s="22"/>
      <c r="E342" s="22"/>
      <c r="F342" s="23"/>
      <c r="G342" s="19"/>
      <c r="H342" s="25"/>
      <c r="I342" s="21"/>
      <c r="J342" s="21"/>
    </row>
    <row r="343" spans="1:10" ht="12.75">
      <c r="A343" s="14"/>
      <c r="B343" s="15"/>
      <c r="C343" s="22"/>
      <c r="D343" s="22"/>
      <c r="E343" s="22"/>
      <c r="F343" s="23"/>
      <c r="G343" s="19"/>
      <c r="H343" s="25"/>
      <c r="I343" s="21"/>
      <c r="J343" s="21"/>
    </row>
    <row r="344" spans="1:10" ht="12.75">
      <c r="A344" s="14"/>
      <c r="B344" s="15"/>
      <c r="C344" s="22"/>
      <c r="D344" s="22"/>
      <c r="E344" s="22"/>
      <c r="F344" s="23"/>
      <c r="G344" s="19"/>
      <c r="H344" s="25"/>
      <c r="I344" s="21"/>
      <c r="J344" s="21"/>
    </row>
    <row r="345" spans="1:10" ht="12.75">
      <c r="A345" s="14"/>
      <c r="B345" s="15"/>
      <c r="C345" s="22"/>
      <c r="D345" s="22"/>
      <c r="E345" s="22"/>
      <c r="F345" s="23"/>
      <c r="G345" s="19"/>
      <c r="H345" s="25"/>
      <c r="I345" s="21"/>
      <c r="J345" s="21"/>
    </row>
    <row r="346" spans="1:10" ht="12.75">
      <c r="A346" s="14"/>
      <c r="B346" s="15"/>
      <c r="C346" s="22"/>
      <c r="D346" s="22"/>
      <c r="E346" s="22"/>
      <c r="F346" s="23"/>
      <c r="G346" s="19"/>
      <c r="H346" s="25"/>
      <c r="I346" s="21"/>
      <c r="J346" s="21"/>
    </row>
    <row r="347" spans="1:10" ht="12.75">
      <c r="A347" s="14"/>
      <c r="B347" s="15"/>
      <c r="C347" s="22"/>
      <c r="D347" s="22"/>
      <c r="E347" s="22"/>
      <c r="F347" s="23"/>
      <c r="G347" s="19"/>
      <c r="H347" s="25"/>
      <c r="I347" s="21"/>
      <c r="J347" s="21"/>
    </row>
    <row r="348" spans="1:10" ht="12.75">
      <c r="A348" s="14"/>
      <c r="B348" s="15"/>
      <c r="C348" s="22"/>
      <c r="D348" s="22"/>
      <c r="E348" s="22"/>
      <c r="F348" s="23"/>
      <c r="G348" s="19"/>
      <c r="H348" s="25"/>
      <c r="I348" s="21"/>
      <c r="J348" s="21"/>
    </row>
    <row r="349" spans="1:10" ht="12.75">
      <c r="A349" s="14"/>
      <c r="B349" s="15"/>
      <c r="C349" s="22"/>
      <c r="D349" s="22"/>
      <c r="E349" s="22"/>
      <c r="F349" s="23"/>
      <c r="G349" s="19"/>
      <c r="H349" s="25"/>
      <c r="I349" s="21"/>
      <c r="J349" s="21"/>
    </row>
    <row r="350" spans="1:10" ht="12.75">
      <c r="A350" s="14"/>
      <c r="B350" s="15"/>
      <c r="C350" s="22"/>
      <c r="D350" s="22"/>
      <c r="E350" s="22"/>
      <c r="F350" s="23"/>
      <c r="G350" s="19"/>
      <c r="H350" s="25"/>
      <c r="I350" s="21"/>
      <c r="J350" s="21"/>
    </row>
    <row r="351" spans="1:10" ht="12.75">
      <c r="A351" s="14"/>
      <c r="B351" s="15"/>
      <c r="C351" s="22"/>
      <c r="D351" s="22"/>
      <c r="E351" s="22"/>
      <c r="F351" s="23"/>
      <c r="G351" s="19"/>
      <c r="H351" s="25"/>
      <c r="I351" s="21"/>
      <c r="J351" s="21"/>
    </row>
    <row r="352" spans="1:10" ht="12.75">
      <c r="A352" s="14"/>
      <c r="B352" s="15"/>
      <c r="C352" s="22"/>
      <c r="D352" s="22"/>
      <c r="E352" s="22"/>
      <c r="F352" s="23"/>
      <c r="G352" s="19"/>
      <c r="H352" s="25"/>
      <c r="I352" s="21"/>
      <c r="J352" s="21"/>
    </row>
    <row r="353" spans="1:10" ht="12.75">
      <c r="A353" s="14"/>
      <c r="B353" s="15"/>
      <c r="C353" s="22"/>
      <c r="D353" s="22"/>
      <c r="E353" s="22"/>
      <c r="F353" s="23"/>
      <c r="G353" s="19"/>
      <c r="H353" s="25"/>
      <c r="I353" s="21"/>
      <c r="J353" s="21"/>
    </row>
    <row r="354" spans="1:10" ht="12.75">
      <c r="A354" s="14"/>
      <c r="B354" s="15"/>
      <c r="C354" s="22"/>
      <c r="D354" s="22"/>
      <c r="E354" s="22"/>
      <c r="F354" s="23"/>
      <c r="G354" s="19"/>
      <c r="H354" s="25"/>
      <c r="I354" s="21"/>
      <c r="J354" s="21"/>
    </row>
    <row r="355" spans="1:10" ht="12.75">
      <c r="A355" s="14"/>
      <c r="B355" s="15"/>
      <c r="C355" s="22"/>
      <c r="D355" s="22"/>
      <c r="E355" s="22"/>
      <c r="F355" s="23"/>
      <c r="G355" s="19"/>
      <c r="H355" s="25"/>
      <c r="I355" s="21"/>
      <c r="J355" s="21"/>
    </row>
    <row r="356" spans="1:10" ht="12.75">
      <c r="A356" s="14"/>
      <c r="B356" s="15"/>
      <c r="C356" s="22"/>
      <c r="D356" s="22"/>
      <c r="E356" s="22"/>
      <c r="F356" s="23"/>
      <c r="G356" s="19"/>
      <c r="H356" s="25"/>
      <c r="I356" s="21"/>
      <c r="J356" s="21"/>
    </row>
    <row r="357" spans="1:10" ht="12.75">
      <c r="A357" s="14"/>
      <c r="B357" s="15"/>
      <c r="C357" s="22"/>
      <c r="D357" s="22"/>
      <c r="E357" s="22"/>
      <c r="F357" s="23"/>
      <c r="G357" s="19"/>
      <c r="H357" s="25"/>
      <c r="I357" s="21"/>
      <c r="J357" s="21"/>
    </row>
    <row r="358" spans="1:10" ht="12.75">
      <c r="A358" s="14"/>
      <c r="B358" s="15"/>
      <c r="C358" s="22"/>
      <c r="D358" s="22"/>
      <c r="E358" s="22"/>
      <c r="F358" s="23"/>
      <c r="G358" s="19"/>
      <c r="H358" s="25"/>
      <c r="I358" s="21"/>
      <c r="J358" s="21"/>
    </row>
    <row r="359" spans="1:10" ht="12.75">
      <c r="A359" s="14"/>
      <c r="B359" s="15"/>
      <c r="C359" s="22"/>
      <c r="D359" s="22"/>
      <c r="E359" s="22"/>
      <c r="F359" s="23"/>
      <c r="G359" s="19"/>
      <c r="H359" s="25"/>
      <c r="I359" s="21"/>
      <c r="J359" s="21"/>
    </row>
    <row r="360" spans="1:10" ht="12.75">
      <c r="A360" s="14"/>
      <c r="B360" s="15"/>
      <c r="C360" s="22"/>
      <c r="D360" s="22"/>
      <c r="E360" s="22"/>
      <c r="F360" s="23"/>
      <c r="G360" s="19"/>
      <c r="H360" s="25"/>
      <c r="I360" s="21"/>
      <c r="J360" s="21"/>
    </row>
    <row r="361" spans="1:10" ht="12.75">
      <c r="A361" s="14"/>
      <c r="B361" s="15"/>
      <c r="C361" s="22"/>
      <c r="D361" s="22"/>
      <c r="E361" s="22"/>
      <c r="F361" s="23"/>
      <c r="G361" s="19"/>
      <c r="H361" s="25"/>
      <c r="I361" s="21"/>
      <c r="J361" s="21"/>
    </row>
    <row r="362" spans="1:10" ht="12.75">
      <c r="A362" s="14"/>
      <c r="B362" s="15"/>
      <c r="C362" s="22"/>
      <c r="D362" s="22"/>
      <c r="E362" s="22"/>
      <c r="F362" s="23"/>
      <c r="G362" s="19"/>
      <c r="H362" s="25"/>
      <c r="I362" s="21"/>
      <c r="J362" s="21"/>
    </row>
    <row r="363" spans="1:10" ht="12.75">
      <c r="A363" s="14"/>
      <c r="B363" s="15"/>
      <c r="C363" s="22"/>
      <c r="D363" s="22"/>
      <c r="E363" s="22"/>
      <c r="F363" s="23"/>
      <c r="G363" s="19"/>
      <c r="H363" s="25"/>
      <c r="I363" s="21"/>
      <c r="J363" s="21"/>
    </row>
    <row r="364" spans="1:10" ht="12.75">
      <c r="A364" s="14"/>
      <c r="B364" s="15"/>
      <c r="C364" s="22"/>
      <c r="D364" s="22"/>
      <c r="E364" s="22"/>
      <c r="F364" s="23"/>
      <c r="G364" s="19"/>
      <c r="H364" s="25"/>
      <c r="I364" s="21"/>
      <c r="J364" s="21"/>
    </row>
    <row r="365" spans="1:10" ht="12.75">
      <c r="A365" s="14"/>
      <c r="B365" s="15"/>
      <c r="C365" s="22"/>
      <c r="D365" s="22"/>
      <c r="E365" s="22"/>
      <c r="F365" s="23"/>
      <c r="G365" s="19"/>
      <c r="H365" s="25"/>
      <c r="I365" s="21"/>
      <c r="J365" s="21"/>
    </row>
    <row r="366" spans="1:10" ht="12.75">
      <c r="A366" s="14"/>
      <c r="B366" s="15"/>
      <c r="C366" s="22"/>
      <c r="D366" s="22"/>
      <c r="E366" s="22"/>
      <c r="F366" s="23"/>
      <c r="G366" s="19"/>
      <c r="H366" s="25"/>
      <c r="I366" s="21"/>
      <c r="J366" s="21"/>
    </row>
    <row r="367" spans="1:10" ht="12.75">
      <c r="A367" s="14"/>
      <c r="B367" s="15"/>
      <c r="C367" s="22"/>
      <c r="D367" s="22"/>
      <c r="E367" s="22"/>
      <c r="F367" s="23"/>
      <c r="G367" s="19"/>
      <c r="H367" s="25"/>
      <c r="I367" s="21"/>
      <c r="J367" s="21"/>
    </row>
    <row r="368" spans="1:10" ht="12.75">
      <c r="A368" s="14"/>
      <c r="B368" s="15"/>
      <c r="C368" s="22"/>
      <c r="D368" s="22"/>
      <c r="E368" s="22"/>
      <c r="F368" s="23"/>
      <c r="G368" s="19"/>
      <c r="H368" s="25"/>
      <c r="I368" s="21"/>
      <c r="J368" s="21"/>
    </row>
    <row r="369" spans="1:10" ht="12.75">
      <c r="A369" s="14"/>
      <c r="B369" s="15"/>
      <c r="C369" s="22"/>
      <c r="D369" s="22"/>
      <c r="E369" s="22"/>
      <c r="F369" s="23"/>
      <c r="G369" s="19"/>
      <c r="H369" s="25"/>
      <c r="I369" s="21"/>
      <c r="J369" s="21"/>
    </row>
    <row r="370" spans="1:10" ht="12.75">
      <c r="A370" s="14"/>
      <c r="B370" s="15"/>
      <c r="C370" s="22"/>
      <c r="D370" s="22"/>
      <c r="E370" s="22"/>
      <c r="F370" s="23"/>
      <c r="G370" s="19"/>
      <c r="H370" s="25"/>
      <c r="I370" s="21"/>
      <c r="J370" s="21"/>
    </row>
    <row r="371" spans="1:10" ht="12.75">
      <c r="A371" s="14"/>
      <c r="B371" s="15"/>
      <c r="C371" s="22"/>
      <c r="D371" s="22"/>
      <c r="E371" s="22"/>
      <c r="F371" s="23"/>
      <c r="G371" s="19"/>
      <c r="H371" s="25"/>
      <c r="I371" s="21"/>
      <c r="J371" s="21"/>
    </row>
    <row r="372" spans="1:10" ht="12.75">
      <c r="A372" s="14"/>
      <c r="B372" s="15"/>
      <c r="C372" s="22"/>
      <c r="D372" s="22"/>
      <c r="E372" s="22"/>
      <c r="F372" s="23"/>
      <c r="G372" s="19"/>
      <c r="H372" s="25"/>
      <c r="I372" s="21"/>
      <c r="J372" s="21"/>
    </row>
    <row r="373" spans="1:10" ht="12.75">
      <c r="A373" s="14"/>
      <c r="B373" s="15"/>
      <c r="C373" s="22"/>
      <c r="D373" s="22"/>
      <c r="E373" s="22"/>
      <c r="F373" s="23"/>
      <c r="G373" s="19"/>
      <c r="H373" s="25"/>
      <c r="I373" s="21"/>
      <c r="J373" s="21"/>
    </row>
    <row r="374" spans="1:10" ht="12.75">
      <c r="A374" s="14"/>
      <c r="B374" s="15"/>
      <c r="C374" s="22"/>
      <c r="D374" s="22"/>
      <c r="E374" s="22"/>
      <c r="F374" s="23"/>
      <c r="G374" s="19"/>
      <c r="H374" s="25"/>
      <c r="I374" s="21"/>
      <c r="J374" s="21"/>
    </row>
    <row r="375" spans="1:10" ht="12.75">
      <c r="A375" s="14"/>
      <c r="B375" s="15"/>
      <c r="C375" s="22"/>
      <c r="D375" s="22"/>
      <c r="E375" s="22"/>
      <c r="F375" s="23"/>
      <c r="G375" s="19"/>
      <c r="H375" s="25"/>
      <c r="I375" s="21"/>
      <c r="J375" s="21"/>
    </row>
    <row r="376" spans="1:10" ht="12.75">
      <c r="A376" s="14"/>
      <c r="B376" s="15"/>
      <c r="C376" s="22"/>
      <c r="D376" s="22"/>
      <c r="E376" s="22"/>
      <c r="F376" s="23"/>
      <c r="G376" s="19"/>
      <c r="H376" s="25"/>
      <c r="I376" s="21"/>
      <c r="J376" s="21"/>
    </row>
    <row r="377" spans="1:10" ht="12.75">
      <c r="A377" s="14"/>
      <c r="B377" s="15"/>
      <c r="C377" s="22"/>
      <c r="D377" s="22"/>
      <c r="E377" s="22"/>
      <c r="F377" s="23"/>
      <c r="G377" s="19"/>
      <c r="H377" s="25"/>
      <c r="I377" s="21"/>
      <c r="J377" s="21"/>
    </row>
    <row r="378" spans="1:10" ht="12.75">
      <c r="A378" s="14"/>
      <c r="B378" s="15"/>
      <c r="C378" s="22"/>
      <c r="D378" s="22"/>
      <c r="E378" s="22"/>
      <c r="F378" s="23"/>
      <c r="G378" s="19"/>
      <c r="H378" s="25"/>
      <c r="I378" s="21"/>
      <c r="J378" s="21"/>
    </row>
    <row r="379" spans="1:10" ht="12.75">
      <c r="A379" s="14"/>
      <c r="B379" s="15"/>
      <c r="C379" s="22"/>
      <c r="D379" s="22"/>
      <c r="E379" s="22"/>
      <c r="F379" s="23"/>
      <c r="G379" s="19"/>
      <c r="H379" s="25"/>
      <c r="I379" s="21"/>
      <c r="J379" s="21"/>
    </row>
    <row r="380" spans="1:10" ht="12.75">
      <c r="A380" s="14"/>
      <c r="B380" s="15"/>
      <c r="C380" s="22"/>
      <c r="D380" s="22"/>
      <c r="E380" s="22"/>
      <c r="F380" s="23"/>
      <c r="G380" s="19"/>
      <c r="H380" s="25"/>
      <c r="I380" s="21"/>
      <c r="J380" s="21"/>
    </row>
    <row r="381" spans="1:10" ht="12.75">
      <c r="A381" s="14"/>
      <c r="B381" s="15"/>
      <c r="C381" s="22"/>
      <c r="D381" s="22"/>
      <c r="E381" s="22"/>
      <c r="F381" s="23"/>
      <c r="G381" s="19"/>
      <c r="H381" s="25"/>
      <c r="I381" s="21"/>
      <c r="J381" s="21"/>
    </row>
    <row r="382" spans="1:10" ht="12.75">
      <c r="A382" s="14"/>
      <c r="B382" s="15"/>
      <c r="C382" s="22"/>
      <c r="D382" s="22"/>
      <c r="E382" s="22"/>
      <c r="F382" s="23"/>
      <c r="G382" s="19"/>
      <c r="H382" s="25"/>
      <c r="I382" s="21"/>
      <c r="J382" s="21"/>
    </row>
    <row r="383" spans="1:10" ht="12.75">
      <c r="A383" s="14"/>
      <c r="B383" s="15"/>
      <c r="C383" s="22"/>
      <c r="D383" s="22"/>
      <c r="E383" s="22"/>
      <c r="F383" s="23"/>
      <c r="G383" s="19"/>
      <c r="H383" s="25"/>
      <c r="I383" s="21"/>
      <c r="J383" s="21"/>
    </row>
    <row r="384" spans="1:10" ht="12.75">
      <c r="A384" s="14"/>
      <c r="B384" s="15"/>
      <c r="C384" s="22"/>
      <c r="D384" s="22"/>
      <c r="E384" s="22"/>
      <c r="F384" s="23"/>
      <c r="G384" s="19"/>
      <c r="H384" s="25"/>
      <c r="I384" s="21"/>
      <c r="J384" s="21"/>
    </row>
    <row r="385" spans="1:10" ht="12.75">
      <c r="A385" s="14"/>
      <c r="B385" s="15"/>
      <c r="C385" s="22"/>
      <c r="D385" s="22"/>
      <c r="E385" s="22"/>
      <c r="F385" s="23"/>
      <c r="G385" s="19"/>
      <c r="H385" s="25"/>
      <c r="I385" s="21"/>
      <c r="J385" s="21"/>
    </row>
    <row r="386" spans="1:10" ht="12.75">
      <c r="A386" s="14"/>
      <c r="B386" s="21"/>
      <c r="C386" s="22"/>
      <c r="D386" s="22"/>
      <c r="E386" s="22"/>
      <c r="F386" s="23"/>
      <c r="G386" s="24"/>
      <c r="H386" s="25"/>
      <c r="I386" s="21"/>
      <c r="J386" s="21"/>
    </row>
    <row r="387" spans="1:10" ht="12.75">
      <c r="A387" s="14"/>
      <c r="B387" s="21"/>
      <c r="C387" s="22"/>
      <c r="D387" s="22"/>
      <c r="E387" s="22"/>
      <c r="F387" s="23"/>
      <c r="G387" s="24"/>
      <c r="H387" s="25"/>
      <c r="I387" s="21"/>
      <c r="J387" s="21"/>
    </row>
    <row r="388" spans="1:10" ht="12.75">
      <c r="A388" s="14"/>
      <c r="B388" s="21"/>
      <c r="C388" s="22"/>
      <c r="D388" s="22"/>
      <c r="E388" s="22"/>
      <c r="F388" s="23"/>
      <c r="G388" s="24"/>
      <c r="H388" s="25"/>
      <c r="I388" s="21"/>
      <c r="J388" s="21"/>
    </row>
    <row r="389" spans="1:10" ht="12.75">
      <c r="A389" s="14"/>
      <c r="B389" s="21"/>
      <c r="C389" s="22"/>
      <c r="D389" s="22"/>
      <c r="E389" s="22"/>
      <c r="F389" s="23"/>
      <c r="G389" s="24"/>
      <c r="H389" s="25"/>
      <c r="I389" s="21"/>
      <c r="J389" s="21"/>
    </row>
    <row r="390" spans="1:10" ht="12.75">
      <c r="A390" s="14"/>
      <c r="B390" s="21"/>
      <c r="C390" s="22"/>
      <c r="D390" s="22"/>
      <c r="E390" s="22"/>
      <c r="F390" s="23"/>
      <c r="G390" s="24"/>
      <c r="H390" s="25"/>
      <c r="I390" s="21"/>
      <c r="J390" s="21"/>
    </row>
    <row r="391" spans="1:10" ht="12.75">
      <c r="A391" s="14"/>
      <c r="B391" s="21"/>
      <c r="C391" s="22"/>
      <c r="D391" s="22"/>
      <c r="E391" s="22"/>
      <c r="F391" s="23"/>
      <c r="G391" s="24"/>
      <c r="H391" s="25"/>
      <c r="I391" s="21"/>
      <c r="J391" s="21"/>
    </row>
    <row r="392" spans="1:10" ht="12.75">
      <c r="A392" s="14"/>
      <c r="B392" s="21"/>
      <c r="C392" s="22"/>
      <c r="D392" s="22"/>
      <c r="E392" s="22"/>
      <c r="F392" s="23"/>
      <c r="G392" s="24"/>
      <c r="H392" s="25"/>
      <c r="I392" s="21"/>
      <c r="J392" s="21"/>
    </row>
    <row r="393" spans="1:10" ht="12.75">
      <c r="A393" s="14"/>
      <c r="B393" s="21"/>
      <c r="C393" s="22"/>
      <c r="D393" s="22"/>
      <c r="E393" s="22"/>
      <c r="F393" s="23"/>
      <c r="G393" s="24"/>
      <c r="H393" s="25"/>
      <c r="I393" s="21"/>
      <c r="J393" s="21"/>
    </row>
    <row r="394" spans="1:10" ht="12.75">
      <c r="A394" s="14"/>
      <c r="B394" s="21"/>
      <c r="C394" s="22"/>
      <c r="D394" s="22"/>
      <c r="E394" s="22"/>
      <c r="F394" s="23"/>
      <c r="G394" s="24"/>
      <c r="H394" s="25"/>
      <c r="I394" s="21"/>
      <c r="J394" s="21"/>
    </row>
    <row r="395" spans="1:10" ht="12.75">
      <c r="A395" s="14"/>
      <c r="B395" s="21"/>
      <c r="C395" s="22"/>
      <c r="D395" s="22"/>
      <c r="E395" s="22"/>
      <c r="F395" s="23"/>
      <c r="G395" s="24"/>
      <c r="H395" s="25"/>
      <c r="I395" s="21"/>
      <c r="J395" s="21"/>
    </row>
    <row r="396" spans="1:10" ht="12.75">
      <c r="A396" s="14"/>
      <c r="B396" s="21"/>
      <c r="C396" s="22"/>
      <c r="D396" s="22"/>
      <c r="E396" s="22"/>
      <c r="F396" s="23"/>
      <c r="G396" s="24"/>
      <c r="H396" s="25"/>
      <c r="I396" s="21"/>
      <c r="J396" s="21"/>
    </row>
    <row r="397" spans="1:10" ht="12.75">
      <c r="A397" s="14"/>
      <c r="B397" s="21"/>
      <c r="C397" s="22"/>
      <c r="D397" s="22"/>
      <c r="E397" s="22"/>
      <c r="F397" s="23"/>
      <c r="G397" s="24"/>
      <c r="H397" s="25"/>
      <c r="I397" s="21"/>
      <c r="J397" s="21"/>
    </row>
    <row r="398" spans="1:10" ht="12.75">
      <c r="A398" s="14"/>
      <c r="B398" s="21"/>
      <c r="C398" s="22"/>
      <c r="D398" s="22"/>
      <c r="E398" s="22"/>
      <c r="F398" s="23"/>
      <c r="G398" s="24"/>
      <c r="H398" s="25"/>
      <c r="I398" s="21"/>
      <c r="J398" s="21"/>
    </row>
  </sheetData>
  <sheetProtection/>
  <autoFilter ref="G1:G398"/>
  <printOptions gridLines="1"/>
  <pageMargins left="0.7874015748031497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Header>&amp;C&amp;"Times New Roman,Tučné"&amp;12Regenerace památné aleje ke klášteru na Hoře Matky Boží v Králíkách</oddHeader>
    <oddFooter>&amp;L&amp;"Times New Roman,obyčejné"inventarizace&amp;C&amp;P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3" customWidth="1"/>
    <col min="2" max="2" width="9.00390625" style="7" customWidth="1"/>
    <col min="3" max="3" width="3.8515625" style="7" customWidth="1"/>
    <col min="4" max="4" width="4.00390625" style="3" customWidth="1"/>
    <col min="5" max="5" width="9.00390625" style="4" bestFit="1" customWidth="1"/>
    <col min="6" max="6" width="3.8515625" style="7" customWidth="1"/>
    <col min="7" max="7" width="4.00390625" style="3" customWidth="1"/>
    <col min="8" max="8" width="9.00390625" style="4" bestFit="1" customWidth="1"/>
    <col min="9" max="9" width="3.8515625" style="7" customWidth="1"/>
    <col min="10" max="10" width="4.00390625" style="3" customWidth="1"/>
    <col min="11" max="11" width="9.00390625" style="4" bestFit="1" customWidth="1"/>
    <col min="12" max="12" width="3.8515625" style="7" customWidth="1"/>
    <col min="13" max="13" width="4.00390625" style="3" customWidth="1"/>
    <col min="14" max="240" width="9.00390625" style="4" bestFit="1" customWidth="1"/>
    <col min="241" max="16384" width="9.00390625" style="4" customWidth="1"/>
  </cols>
  <sheetData>
    <row r="2" spans="1:13" ht="18.75">
      <c r="A2" s="118" t="s">
        <v>271</v>
      </c>
      <c r="D2" s="118"/>
      <c r="G2" s="118"/>
      <c r="J2" s="118"/>
      <c r="M2" s="118"/>
    </row>
    <row r="3" ht="13.5" thickBot="1"/>
    <row r="4" spans="1:14" s="10" customFormat="1" ht="58.5" customHeight="1" thickBot="1">
      <c r="A4" s="132" t="s">
        <v>272</v>
      </c>
      <c r="B4" s="133" t="s">
        <v>270</v>
      </c>
      <c r="C4" s="133"/>
      <c r="D4" s="133" t="s">
        <v>272</v>
      </c>
      <c r="E4" s="133" t="s">
        <v>270</v>
      </c>
      <c r="F4" s="133"/>
      <c r="G4" s="133" t="s">
        <v>272</v>
      </c>
      <c r="H4" s="133" t="s">
        <v>270</v>
      </c>
      <c r="I4" s="133"/>
      <c r="J4" s="133" t="s">
        <v>272</v>
      </c>
      <c r="K4" s="133" t="s">
        <v>270</v>
      </c>
      <c r="L4" s="133"/>
      <c r="M4" s="133" t="s">
        <v>272</v>
      </c>
      <c r="N4" s="134" t="s">
        <v>270</v>
      </c>
    </row>
    <row r="5" spans="1:14" ht="12.75">
      <c r="A5" s="128">
        <f>inventarizace!A2</f>
        <v>1</v>
      </c>
      <c r="B5" s="129" t="s">
        <v>268</v>
      </c>
      <c r="C5" s="129"/>
      <c r="D5" s="130">
        <f>inventarizace!A56</f>
        <v>55</v>
      </c>
      <c r="E5" s="129" t="s">
        <v>267</v>
      </c>
      <c r="F5" s="129"/>
      <c r="G5" s="130">
        <f>inventarizace!A114</f>
        <v>113</v>
      </c>
      <c r="H5" s="129" t="s">
        <v>267</v>
      </c>
      <c r="I5" s="129"/>
      <c r="J5" s="130">
        <f>inventarizace!A180</f>
        <v>179</v>
      </c>
      <c r="K5" s="129" t="s">
        <v>267</v>
      </c>
      <c r="L5" s="129"/>
      <c r="M5" s="130">
        <f>inventarizace!A230</f>
        <v>228</v>
      </c>
      <c r="N5" s="131" t="s">
        <v>267</v>
      </c>
    </row>
    <row r="6" spans="1:14" ht="12.75">
      <c r="A6" s="121">
        <f>inventarizace!A3</f>
        <v>2</v>
      </c>
      <c r="B6" s="120" t="s">
        <v>267</v>
      </c>
      <c r="C6" s="120"/>
      <c r="D6" s="119">
        <f>inventarizace!A57</f>
        <v>56</v>
      </c>
      <c r="E6" s="120" t="s">
        <v>268</v>
      </c>
      <c r="F6" s="120"/>
      <c r="G6" s="119">
        <f>inventarizace!A116</f>
        <v>115</v>
      </c>
      <c r="H6" s="120" t="s">
        <v>268</v>
      </c>
      <c r="I6" s="120"/>
      <c r="J6" s="119">
        <f>inventarizace!A181</f>
        <v>180</v>
      </c>
      <c r="K6" s="120" t="s">
        <v>267</v>
      </c>
      <c r="L6" s="120"/>
      <c r="M6" s="119">
        <f>inventarizace!A231</f>
        <v>229</v>
      </c>
      <c r="N6" s="122" t="s">
        <v>267</v>
      </c>
    </row>
    <row r="7" spans="1:14" ht="12.75">
      <c r="A7" s="121">
        <f>inventarizace!A4</f>
        <v>3</v>
      </c>
      <c r="B7" s="120" t="s">
        <v>268</v>
      </c>
      <c r="C7" s="120"/>
      <c r="D7" s="119">
        <f>inventarizace!A58</f>
        <v>57</v>
      </c>
      <c r="E7" s="120" t="s">
        <v>267</v>
      </c>
      <c r="F7" s="120"/>
      <c r="G7" s="119">
        <f>inventarizace!A117</f>
        <v>116</v>
      </c>
      <c r="H7" s="120" t="s">
        <v>267</v>
      </c>
      <c r="I7" s="120"/>
      <c r="J7" s="119">
        <f>inventarizace!A182</f>
        <v>181</v>
      </c>
      <c r="K7" s="120" t="s">
        <v>267</v>
      </c>
      <c r="L7" s="120"/>
      <c r="M7" s="119">
        <f>inventarizace!A232</f>
        <v>230</v>
      </c>
      <c r="N7" s="122" t="s">
        <v>267</v>
      </c>
    </row>
    <row r="8" spans="1:14" ht="12.75">
      <c r="A8" s="121">
        <f>inventarizace!A5</f>
        <v>4</v>
      </c>
      <c r="B8" s="120" t="s">
        <v>267</v>
      </c>
      <c r="C8" s="120"/>
      <c r="D8" s="119">
        <f>inventarizace!A59</f>
        <v>58</v>
      </c>
      <c r="E8" s="120" t="s">
        <v>268</v>
      </c>
      <c r="F8" s="120"/>
      <c r="G8" s="119">
        <f>inventarizace!A118</f>
        <v>117</v>
      </c>
      <c r="H8" s="120" t="s">
        <v>268</v>
      </c>
      <c r="I8" s="120"/>
      <c r="J8" s="119">
        <f>inventarizace!A183</f>
        <v>182</v>
      </c>
      <c r="K8" s="120" t="s">
        <v>268</v>
      </c>
      <c r="L8" s="120"/>
      <c r="M8" s="119">
        <f>inventarizace!A233</f>
        <v>231</v>
      </c>
      <c r="N8" s="122" t="s">
        <v>267</v>
      </c>
    </row>
    <row r="9" spans="1:14" ht="12.75">
      <c r="A9" s="121">
        <f>inventarizace!A6</f>
        <v>5</v>
      </c>
      <c r="B9" s="120" t="s">
        <v>268</v>
      </c>
      <c r="C9" s="120"/>
      <c r="D9" s="119">
        <f>inventarizace!A61</f>
        <v>60</v>
      </c>
      <c r="E9" s="120" t="s">
        <v>267</v>
      </c>
      <c r="F9" s="120"/>
      <c r="G9" s="119">
        <f>inventarizace!A119</f>
        <v>118</v>
      </c>
      <c r="H9" s="120" t="s">
        <v>267</v>
      </c>
      <c r="I9" s="120"/>
      <c r="J9" s="119">
        <f>inventarizace!A185</f>
        <v>183</v>
      </c>
      <c r="K9" s="120" t="s">
        <v>269</v>
      </c>
      <c r="L9" s="120"/>
      <c r="M9" s="119">
        <f>inventarizace!A234</f>
        <v>232</v>
      </c>
      <c r="N9" s="122" t="s">
        <v>267</v>
      </c>
    </row>
    <row r="10" spans="1:14" ht="12.75">
      <c r="A10" s="121">
        <f>inventarizace!A7</f>
        <v>6</v>
      </c>
      <c r="B10" s="120" t="s">
        <v>267</v>
      </c>
      <c r="C10" s="120"/>
      <c r="D10" s="119">
        <f>inventarizace!A62</f>
        <v>61</v>
      </c>
      <c r="E10" s="120" t="s">
        <v>268</v>
      </c>
      <c r="F10" s="120"/>
      <c r="G10" s="119">
        <f>inventarizace!A120</f>
        <v>119</v>
      </c>
      <c r="H10" s="120" t="s">
        <v>268</v>
      </c>
      <c r="I10" s="120"/>
      <c r="J10" s="119">
        <f>inventarizace!A186</f>
        <v>184</v>
      </c>
      <c r="K10" s="120" t="s">
        <v>268</v>
      </c>
      <c r="L10" s="120"/>
      <c r="M10" s="119">
        <f>inventarizace!A235</f>
        <v>233</v>
      </c>
      <c r="N10" s="122" t="s">
        <v>267</v>
      </c>
    </row>
    <row r="11" spans="1:14" ht="12.75">
      <c r="A11" s="121">
        <f>inventarizace!A8</f>
        <v>7</v>
      </c>
      <c r="B11" s="120" t="s">
        <v>268</v>
      </c>
      <c r="C11" s="120"/>
      <c r="D11" s="119">
        <f>inventarizace!A63</f>
        <v>62</v>
      </c>
      <c r="E11" s="120" t="s">
        <v>268</v>
      </c>
      <c r="F11" s="120"/>
      <c r="G11" s="119">
        <f>inventarizace!A121</f>
        <v>120</v>
      </c>
      <c r="H11" s="120" t="s">
        <v>267</v>
      </c>
      <c r="I11" s="120"/>
      <c r="J11" s="119">
        <f>inventarizace!A187</f>
        <v>185</v>
      </c>
      <c r="K11" s="120" t="s">
        <v>267</v>
      </c>
      <c r="L11" s="120"/>
      <c r="M11" s="119">
        <f>inventarizace!A236</f>
        <v>234</v>
      </c>
      <c r="N11" s="122" t="s">
        <v>267</v>
      </c>
    </row>
    <row r="12" spans="1:14" ht="12.75">
      <c r="A12" s="121">
        <f>inventarizace!A9</f>
        <v>8</v>
      </c>
      <c r="B12" s="120" t="s">
        <v>268</v>
      </c>
      <c r="C12" s="120"/>
      <c r="D12" s="119">
        <f>inventarizace!A64</f>
        <v>63</v>
      </c>
      <c r="E12" s="120" t="s">
        <v>267</v>
      </c>
      <c r="F12" s="120"/>
      <c r="G12" s="119">
        <f>inventarizace!A122</f>
        <v>121</v>
      </c>
      <c r="H12" s="120" t="s">
        <v>268</v>
      </c>
      <c r="I12" s="120"/>
      <c r="J12" s="119">
        <f>inventarizace!A188</f>
        <v>186</v>
      </c>
      <c r="K12" s="120" t="s">
        <v>267</v>
      </c>
      <c r="L12" s="120"/>
      <c r="M12" s="119">
        <f>inventarizace!A237</f>
        <v>235</v>
      </c>
      <c r="N12" s="122" t="s">
        <v>268</v>
      </c>
    </row>
    <row r="13" spans="1:14" ht="12.75">
      <c r="A13" s="121">
        <f>inventarizace!A10</f>
        <v>9</v>
      </c>
      <c r="B13" s="120" t="s">
        <v>267</v>
      </c>
      <c r="C13" s="120"/>
      <c r="D13" s="119">
        <f>inventarizace!A65</f>
        <v>64</v>
      </c>
      <c r="E13" s="120" t="s">
        <v>267</v>
      </c>
      <c r="F13" s="120"/>
      <c r="G13" s="119">
        <f>inventarizace!A123</f>
        <v>122</v>
      </c>
      <c r="H13" s="120" t="s">
        <v>267</v>
      </c>
      <c r="I13" s="120"/>
      <c r="J13" s="119">
        <f>inventarizace!A189</f>
        <v>187</v>
      </c>
      <c r="K13" s="120" t="s">
        <v>267</v>
      </c>
      <c r="L13" s="120"/>
      <c r="M13" s="119">
        <f>inventarizace!A238</f>
        <v>236</v>
      </c>
      <c r="N13" s="122" t="s">
        <v>267</v>
      </c>
    </row>
    <row r="14" spans="1:14" ht="12.75">
      <c r="A14" s="121">
        <f>inventarizace!A11</f>
        <v>10</v>
      </c>
      <c r="B14" s="120" t="s">
        <v>267</v>
      </c>
      <c r="C14" s="120"/>
      <c r="D14" s="119">
        <f>inventarizace!A66</f>
        <v>65</v>
      </c>
      <c r="E14" s="120" t="s">
        <v>267</v>
      </c>
      <c r="F14" s="120"/>
      <c r="G14" s="119">
        <f>inventarizace!A124</f>
        <v>123</v>
      </c>
      <c r="H14" s="120" t="s">
        <v>268</v>
      </c>
      <c r="I14" s="120"/>
      <c r="J14" s="119">
        <f>inventarizace!A190</f>
        <v>188</v>
      </c>
      <c r="K14" s="120" t="s">
        <v>267</v>
      </c>
      <c r="L14" s="120"/>
      <c r="M14" s="119">
        <f>inventarizace!A240</f>
        <v>238</v>
      </c>
      <c r="N14" s="122" t="s">
        <v>268</v>
      </c>
    </row>
    <row r="15" spans="1:14" ht="12.75">
      <c r="A15" s="121">
        <f>inventarizace!A12</f>
        <v>11</v>
      </c>
      <c r="B15" s="120" t="s">
        <v>268</v>
      </c>
      <c r="C15" s="120"/>
      <c r="D15" s="119">
        <f>inventarizace!A68</f>
        <v>67</v>
      </c>
      <c r="E15" s="120" t="s">
        <v>268</v>
      </c>
      <c r="F15" s="120"/>
      <c r="G15" s="119">
        <f>inventarizace!A125</f>
        <v>124</v>
      </c>
      <c r="H15" s="120" t="s">
        <v>267</v>
      </c>
      <c r="I15" s="120"/>
      <c r="J15" s="119">
        <f>inventarizace!A191</f>
        <v>189</v>
      </c>
      <c r="K15" s="120" t="s">
        <v>268</v>
      </c>
      <c r="L15" s="120"/>
      <c r="M15" s="119">
        <f>inventarizace!A242</f>
        <v>240</v>
      </c>
      <c r="N15" s="122" t="s">
        <v>267</v>
      </c>
    </row>
    <row r="16" spans="1:14" ht="12.75">
      <c r="A16" s="121">
        <f>inventarizace!A13</f>
        <v>12</v>
      </c>
      <c r="B16" s="120" t="s">
        <v>268</v>
      </c>
      <c r="C16" s="120"/>
      <c r="D16" s="119">
        <f>inventarizace!A69</f>
        <v>68</v>
      </c>
      <c r="E16" s="120" t="s">
        <v>268</v>
      </c>
      <c r="F16" s="120"/>
      <c r="G16" s="119">
        <f>inventarizace!A126</f>
        <v>125</v>
      </c>
      <c r="H16" s="120" t="s">
        <v>267</v>
      </c>
      <c r="I16" s="120"/>
      <c r="J16" s="119">
        <f>inventarizace!A192</f>
        <v>190</v>
      </c>
      <c r="K16" s="120" t="s">
        <v>267</v>
      </c>
      <c r="L16" s="120"/>
      <c r="M16" s="119">
        <f>inventarizace!A244</f>
        <v>242</v>
      </c>
      <c r="N16" s="122" t="s">
        <v>267</v>
      </c>
    </row>
    <row r="17" spans="1:14" ht="12.75">
      <c r="A17" s="121">
        <f>inventarizace!A14</f>
        <v>13</v>
      </c>
      <c r="B17" s="120" t="s">
        <v>267</v>
      </c>
      <c r="C17" s="120"/>
      <c r="D17" s="119">
        <f>inventarizace!A70</f>
        <v>69</v>
      </c>
      <c r="E17" s="120" t="s">
        <v>268</v>
      </c>
      <c r="F17" s="120"/>
      <c r="G17" s="119">
        <f>inventarizace!A127</f>
        <v>126</v>
      </c>
      <c r="H17" s="120" t="s">
        <v>268</v>
      </c>
      <c r="I17" s="120"/>
      <c r="J17" s="119">
        <f>inventarizace!A193</f>
        <v>191</v>
      </c>
      <c r="K17" s="120" t="s">
        <v>267</v>
      </c>
      <c r="L17" s="120"/>
      <c r="M17" s="119">
        <f>inventarizace!A245</f>
        <v>243</v>
      </c>
      <c r="N17" s="122" t="s">
        <v>267</v>
      </c>
    </row>
    <row r="18" spans="1:14" ht="12.75">
      <c r="A18" s="121">
        <f>inventarizace!A15</f>
        <v>14</v>
      </c>
      <c r="B18" s="120" t="s">
        <v>268</v>
      </c>
      <c r="C18" s="120"/>
      <c r="D18" s="119">
        <f>inventarizace!A72</f>
        <v>71</v>
      </c>
      <c r="E18" s="120" t="s">
        <v>268</v>
      </c>
      <c r="F18" s="120"/>
      <c r="G18" s="119">
        <f>inventarizace!A128</f>
        <v>127</v>
      </c>
      <c r="H18" s="120" t="s">
        <v>268</v>
      </c>
      <c r="I18" s="120"/>
      <c r="J18" s="119">
        <f>inventarizace!A194</f>
        <v>192</v>
      </c>
      <c r="K18" s="120" t="s">
        <v>267</v>
      </c>
      <c r="L18" s="120"/>
      <c r="M18" s="119">
        <f>inventarizace!A246</f>
        <v>244</v>
      </c>
      <c r="N18" s="122" t="s">
        <v>268</v>
      </c>
    </row>
    <row r="19" spans="1:14" ht="12.75">
      <c r="A19" s="121">
        <f>inventarizace!A17</f>
        <v>16</v>
      </c>
      <c r="B19" s="120" t="s">
        <v>267</v>
      </c>
      <c r="C19" s="120"/>
      <c r="D19" s="119">
        <f>inventarizace!A73</f>
        <v>72</v>
      </c>
      <c r="E19" s="120" t="s">
        <v>268</v>
      </c>
      <c r="F19" s="120"/>
      <c r="G19" s="119">
        <f>inventarizace!A129</f>
        <v>128</v>
      </c>
      <c r="H19" s="120" t="s">
        <v>268</v>
      </c>
      <c r="I19" s="120"/>
      <c r="J19" s="119">
        <f>inventarizace!A195</f>
        <v>193</v>
      </c>
      <c r="K19" s="120" t="s">
        <v>267</v>
      </c>
      <c r="L19" s="120"/>
      <c r="M19" s="119">
        <f>inventarizace!A247</f>
        <v>245</v>
      </c>
      <c r="N19" s="122" t="s">
        <v>267</v>
      </c>
    </row>
    <row r="20" spans="1:14" ht="12.75">
      <c r="A20" s="121">
        <f>inventarizace!A18</f>
        <v>17</v>
      </c>
      <c r="B20" s="120" t="s">
        <v>268</v>
      </c>
      <c r="C20" s="120"/>
      <c r="D20" s="119">
        <f>inventarizace!A75</f>
        <v>74</v>
      </c>
      <c r="E20" s="120" t="s">
        <v>267</v>
      </c>
      <c r="F20" s="120"/>
      <c r="G20" s="119">
        <f>inventarizace!A130</f>
        <v>129</v>
      </c>
      <c r="H20" s="120" t="s">
        <v>267</v>
      </c>
      <c r="I20" s="120"/>
      <c r="J20" s="119">
        <f>inventarizace!A196</f>
        <v>194</v>
      </c>
      <c r="K20" s="120" t="s">
        <v>267</v>
      </c>
      <c r="L20" s="120"/>
      <c r="M20" s="119">
        <f>inventarizace!A248</f>
        <v>246</v>
      </c>
      <c r="N20" s="122" t="s">
        <v>267</v>
      </c>
    </row>
    <row r="21" spans="1:14" ht="12.75">
      <c r="A21" s="121">
        <f>inventarizace!A19</f>
        <v>18</v>
      </c>
      <c r="B21" s="120" t="s">
        <v>267</v>
      </c>
      <c r="C21" s="120"/>
      <c r="D21" s="119">
        <f>inventarizace!A77</f>
        <v>76</v>
      </c>
      <c r="E21" s="120" t="s">
        <v>268</v>
      </c>
      <c r="F21" s="120"/>
      <c r="G21" s="119">
        <f>inventarizace!A131</f>
        <v>130</v>
      </c>
      <c r="H21" s="120" t="s">
        <v>268</v>
      </c>
      <c r="I21" s="120"/>
      <c r="J21" s="119">
        <f>inventarizace!A197</f>
        <v>195</v>
      </c>
      <c r="K21" s="120" t="s">
        <v>267</v>
      </c>
      <c r="L21" s="120"/>
      <c r="M21" s="119">
        <f>inventarizace!A249</f>
        <v>247</v>
      </c>
      <c r="N21" s="122" t="s">
        <v>268</v>
      </c>
    </row>
    <row r="22" spans="1:14" ht="12.75">
      <c r="A22" s="121">
        <f>inventarizace!A20</f>
        <v>19</v>
      </c>
      <c r="B22" s="120" t="s">
        <v>268</v>
      </c>
      <c r="C22" s="120"/>
      <c r="D22" s="119">
        <f>inventarizace!A78</f>
        <v>77</v>
      </c>
      <c r="E22" s="120" t="s">
        <v>267</v>
      </c>
      <c r="F22" s="120"/>
      <c r="G22" s="119">
        <f>inventarizace!A133</f>
        <v>132</v>
      </c>
      <c r="H22" s="120" t="s">
        <v>268</v>
      </c>
      <c r="I22" s="120"/>
      <c r="J22" s="119">
        <f>inventarizace!A198</f>
        <v>196</v>
      </c>
      <c r="K22" s="120" t="s">
        <v>268</v>
      </c>
      <c r="L22" s="120"/>
      <c r="M22" s="119">
        <f>inventarizace!A250</f>
        <v>248</v>
      </c>
      <c r="N22" s="122" t="s">
        <v>268</v>
      </c>
    </row>
    <row r="23" spans="1:14" ht="12.75">
      <c r="A23" s="121">
        <f>inventarizace!A21</f>
        <v>20</v>
      </c>
      <c r="B23" s="120" t="s">
        <v>267</v>
      </c>
      <c r="C23" s="120"/>
      <c r="D23" s="119">
        <f>inventarizace!A79</f>
        <v>78</v>
      </c>
      <c r="E23" s="120" t="s">
        <v>268</v>
      </c>
      <c r="F23" s="120"/>
      <c r="G23" s="119">
        <f>inventarizace!A136</f>
        <v>135</v>
      </c>
      <c r="H23" s="120" t="s">
        <v>268</v>
      </c>
      <c r="I23" s="120"/>
      <c r="J23" s="119">
        <f>inventarizace!A199</f>
        <v>197</v>
      </c>
      <c r="K23" s="120" t="s">
        <v>268</v>
      </c>
      <c r="L23" s="120"/>
      <c r="M23" s="119">
        <f>inventarizace!A251</f>
        <v>249</v>
      </c>
      <c r="N23" s="122" t="s">
        <v>267</v>
      </c>
    </row>
    <row r="24" spans="1:14" ht="12.75">
      <c r="A24" s="121">
        <f>inventarizace!A22</f>
        <v>21</v>
      </c>
      <c r="B24" s="120" t="s">
        <v>267</v>
      </c>
      <c r="C24" s="120"/>
      <c r="D24" s="119">
        <f>inventarizace!A81</f>
        <v>80</v>
      </c>
      <c r="E24" s="120" t="s">
        <v>267</v>
      </c>
      <c r="F24" s="120"/>
      <c r="G24" s="119">
        <f>inventarizace!A137</f>
        <v>136</v>
      </c>
      <c r="H24" s="120" t="s">
        <v>268</v>
      </c>
      <c r="I24" s="120"/>
      <c r="J24" s="119">
        <f>inventarizace!A200</f>
        <v>198</v>
      </c>
      <c r="K24" s="120" t="s">
        <v>268</v>
      </c>
      <c r="L24" s="120"/>
      <c r="M24" s="119">
        <f>inventarizace!A252</f>
        <v>250</v>
      </c>
      <c r="N24" s="122" t="s">
        <v>267</v>
      </c>
    </row>
    <row r="25" spans="1:14" ht="12.75">
      <c r="A25" s="121">
        <f>inventarizace!A23</f>
        <v>22</v>
      </c>
      <c r="B25" s="120" t="s">
        <v>267</v>
      </c>
      <c r="C25" s="120"/>
      <c r="D25" s="119">
        <f>inventarizace!A82</f>
        <v>81</v>
      </c>
      <c r="E25" s="120" t="s">
        <v>267</v>
      </c>
      <c r="F25" s="120"/>
      <c r="G25" s="119">
        <f>inventarizace!A138</f>
        <v>137</v>
      </c>
      <c r="H25" s="120" t="s">
        <v>268</v>
      </c>
      <c r="I25" s="120"/>
      <c r="J25" s="119">
        <f>inventarizace!A201</f>
        <v>199</v>
      </c>
      <c r="K25" s="120" t="s">
        <v>267</v>
      </c>
      <c r="L25" s="120"/>
      <c r="M25" s="119">
        <f>inventarizace!A253</f>
        <v>251</v>
      </c>
      <c r="N25" s="122" t="s">
        <v>267</v>
      </c>
    </row>
    <row r="26" spans="1:14" ht="12.75">
      <c r="A26" s="121">
        <f>inventarizace!A24</f>
        <v>23</v>
      </c>
      <c r="B26" s="120" t="s">
        <v>267</v>
      </c>
      <c r="C26" s="120"/>
      <c r="D26" s="119">
        <f>inventarizace!A83</f>
        <v>82</v>
      </c>
      <c r="E26" s="120" t="s">
        <v>268</v>
      </c>
      <c r="F26" s="120"/>
      <c r="G26" s="119">
        <f>inventarizace!A139</f>
        <v>138</v>
      </c>
      <c r="H26" s="120" t="s">
        <v>267</v>
      </c>
      <c r="I26" s="120"/>
      <c r="J26" s="119">
        <f>inventarizace!A202</f>
        <v>200</v>
      </c>
      <c r="K26" s="120" t="s">
        <v>267</v>
      </c>
      <c r="L26" s="120"/>
      <c r="M26" s="119">
        <f>inventarizace!A254</f>
        <v>252</v>
      </c>
      <c r="N26" s="122" t="s">
        <v>267</v>
      </c>
    </row>
    <row r="27" spans="1:14" ht="12.75">
      <c r="A27" s="121">
        <f>inventarizace!A25</f>
        <v>24</v>
      </c>
      <c r="B27" s="120" t="s">
        <v>267</v>
      </c>
      <c r="C27" s="120"/>
      <c r="D27" s="119">
        <f>inventarizace!A84</f>
        <v>83</v>
      </c>
      <c r="E27" s="120" t="s">
        <v>268</v>
      </c>
      <c r="F27" s="120"/>
      <c r="G27" s="119">
        <f>inventarizace!A140</f>
        <v>139</v>
      </c>
      <c r="H27" s="120" t="s">
        <v>267</v>
      </c>
      <c r="I27" s="120"/>
      <c r="J27" s="119">
        <f>inventarizace!A203</f>
        <v>201</v>
      </c>
      <c r="K27" s="120" t="s">
        <v>268</v>
      </c>
      <c r="L27" s="120"/>
      <c r="M27" s="119">
        <f>inventarizace!A255</f>
        <v>253</v>
      </c>
      <c r="N27" s="122" t="s">
        <v>267</v>
      </c>
    </row>
    <row r="28" spans="1:14" ht="12.75">
      <c r="A28" s="121">
        <f>inventarizace!A26</f>
        <v>25</v>
      </c>
      <c r="B28" s="120" t="s">
        <v>268</v>
      </c>
      <c r="C28" s="120"/>
      <c r="D28" s="119">
        <f>inventarizace!A85</f>
        <v>84</v>
      </c>
      <c r="E28" s="120" t="s">
        <v>267</v>
      </c>
      <c r="F28" s="120"/>
      <c r="G28" s="119">
        <f>inventarizace!A142</f>
        <v>141</v>
      </c>
      <c r="H28" s="120" t="s">
        <v>268</v>
      </c>
      <c r="I28" s="120"/>
      <c r="J28" s="119">
        <f>inventarizace!A204</f>
        <v>202</v>
      </c>
      <c r="K28" s="120" t="s">
        <v>267</v>
      </c>
      <c r="L28" s="120"/>
      <c r="M28" s="119">
        <f>inventarizace!A256</f>
        <v>254</v>
      </c>
      <c r="N28" s="122" t="s">
        <v>267</v>
      </c>
    </row>
    <row r="29" spans="1:14" ht="12.75">
      <c r="A29" s="121">
        <f>inventarizace!A27</f>
        <v>26</v>
      </c>
      <c r="B29" s="120" t="s">
        <v>267</v>
      </c>
      <c r="C29" s="120"/>
      <c r="D29" s="119">
        <f>inventarizace!A86</f>
        <v>85</v>
      </c>
      <c r="E29" s="120" t="s">
        <v>267</v>
      </c>
      <c r="F29" s="120"/>
      <c r="G29" s="119">
        <f>inventarizace!A143</f>
        <v>142</v>
      </c>
      <c r="H29" s="120" t="s">
        <v>268</v>
      </c>
      <c r="I29" s="120"/>
      <c r="J29" s="119">
        <f>inventarizace!A205</f>
        <v>203</v>
      </c>
      <c r="K29" s="120" t="s">
        <v>268</v>
      </c>
      <c r="L29" s="120"/>
      <c r="M29" s="119">
        <f>inventarizace!A257</f>
        <v>255</v>
      </c>
      <c r="N29" s="122" t="s">
        <v>267</v>
      </c>
    </row>
    <row r="30" spans="1:14" ht="12.75">
      <c r="A30" s="121">
        <f>inventarizace!A28</f>
        <v>27</v>
      </c>
      <c r="B30" s="120" t="s">
        <v>267</v>
      </c>
      <c r="C30" s="120"/>
      <c r="D30" s="119">
        <f>inventarizace!A87</f>
        <v>86</v>
      </c>
      <c r="E30" s="120" t="s">
        <v>267</v>
      </c>
      <c r="F30" s="120"/>
      <c r="G30" s="119">
        <f>inventarizace!A144</f>
        <v>143</v>
      </c>
      <c r="H30" s="120" t="s">
        <v>268</v>
      </c>
      <c r="I30" s="120"/>
      <c r="J30" s="119">
        <f>inventarizace!A206</f>
        <v>204</v>
      </c>
      <c r="K30" s="120" t="s">
        <v>268</v>
      </c>
      <c r="L30" s="120"/>
      <c r="M30" s="119">
        <f>inventarizace!A258</f>
        <v>256</v>
      </c>
      <c r="N30" s="122" t="s">
        <v>267</v>
      </c>
    </row>
    <row r="31" spans="1:14" ht="12.75">
      <c r="A31" s="121">
        <f>inventarizace!A29</f>
        <v>28</v>
      </c>
      <c r="B31" s="120" t="s">
        <v>267</v>
      </c>
      <c r="C31" s="120"/>
      <c r="D31" s="119">
        <f>inventarizace!A88</f>
        <v>87</v>
      </c>
      <c r="E31" s="120" t="s">
        <v>268</v>
      </c>
      <c r="F31" s="120"/>
      <c r="G31" s="119">
        <f>inventarizace!A145</f>
        <v>144</v>
      </c>
      <c r="H31" s="120" t="s">
        <v>267</v>
      </c>
      <c r="I31" s="120"/>
      <c r="J31" s="119">
        <f>inventarizace!A207</f>
        <v>205</v>
      </c>
      <c r="K31" s="120" t="s">
        <v>268</v>
      </c>
      <c r="L31" s="120"/>
      <c r="M31" s="119">
        <f>inventarizace!A259</f>
        <v>257</v>
      </c>
      <c r="N31" s="122" t="s">
        <v>267</v>
      </c>
    </row>
    <row r="32" spans="1:14" ht="12.75">
      <c r="A32" s="121">
        <f>inventarizace!A30</f>
        <v>29</v>
      </c>
      <c r="B32" s="120" t="s">
        <v>267</v>
      </c>
      <c r="C32" s="120"/>
      <c r="D32" s="119">
        <f>inventarizace!A90</f>
        <v>89</v>
      </c>
      <c r="E32" s="120" t="s">
        <v>268</v>
      </c>
      <c r="F32" s="120"/>
      <c r="G32" s="119">
        <f>inventarizace!A147</f>
        <v>146</v>
      </c>
      <c r="H32" s="120" t="s">
        <v>267</v>
      </c>
      <c r="I32" s="120"/>
      <c r="J32" s="119">
        <f>inventarizace!A209</f>
        <v>207</v>
      </c>
      <c r="K32" s="120" t="s">
        <v>267</v>
      </c>
      <c r="L32" s="120"/>
      <c r="M32" s="119">
        <f>inventarizace!A261</f>
        <v>259</v>
      </c>
      <c r="N32" s="122" t="s">
        <v>267</v>
      </c>
    </row>
    <row r="33" spans="1:14" ht="12.75">
      <c r="A33" s="121">
        <f>inventarizace!A31</f>
        <v>30</v>
      </c>
      <c r="B33" s="120" t="s">
        <v>268</v>
      </c>
      <c r="C33" s="120"/>
      <c r="D33" s="119">
        <f>inventarizace!A91</f>
        <v>90</v>
      </c>
      <c r="E33" s="120" t="s">
        <v>267</v>
      </c>
      <c r="F33" s="120"/>
      <c r="G33" s="119">
        <f>inventarizace!A148</f>
        <v>147</v>
      </c>
      <c r="H33" s="120" t="s">
        <v>268</v>
      </c>
      <c r="I33" s="120"/>
      <c r="J33" s="119">
        <f>inventarizace!A210</f>
        <v>208</v>
      </c>
      <c r="K33" s="120" t="s">
        <v>267</v>
      </c>
      <c r="L33" s="120"/>
      <c r="M33" s="119">
        <f>inventarizace!A262</f>
        <v>260</v>
      </c>
      <c r="N33" s="122" t="s">
        <v>267</v>
      </c>
    </row>
    <row r="34" spans="1:14" ht="12.75">
      <c r="A34" s="121">
        <f>inventarizace!A32</f>
        <v>31</v>
      </c>
      <c r="B34" s="120" t="s">
        <v>268</v>
      </c>
      <c r="C34" s="120"/>
      <c r="D34" s="119">
        <f>inventarizace!A92</f>
        <v>91</v>
      </c>
      <c r="E34" s="120" t="s">
        <v>269</v>
      </c>
      <c r="F34" s="120"/>
      <c r="G34" s="119">
        <f>inventarizace!A149</f>
        <v>148</v>
      </c>
      <c r="H34" s="120" t="s">
        <v>268</v>
      </c>
      <c r="I34" s="120"/>
      <c r="J34" s="119">
        <f>inventarizace!A211</f>
        <v>209</v>
      </c>
      <c r="K34" s="120" t="s">
        <v>268</v>
      </c>
      <c r="L34" s="120"/>
      <c r="M34" s="119">
        <f>inventarizace!A268</f>
        <v>266</v>
      </c>
      <c r="N34" s="122" t="s">
        <v>267</v>
      </c>
    </row>
    <row r="35" spans="1:14" ht="12.75">
      <c r="A35" s="121">
        <f>inventarizace!A33</f>
        <v>32</v>
      </c>
      <c r="B35" s="120" t="s">
        <v>267</v>
      </c>
      <c r="C35" s="120"/>
      <c r="D35" s="119">
        <f>inventarizace!A93</f>
        <v>92</v>
      </c>
      <c r="E35" s="120" t="s">
        <v>267</v>
      </c>
      <c r="F35" s="120"/>
      <c r="G35" s="119">
        <f>inventarizace!A150</f>
        <v>149</v>
      </c>
      <c r="H35" s="120" t="s">
        <v>268</v>
      </c>
      <c r="I35" s="120"/>
      <c r="J35" s="119">
        <f>inventarizace!A212</f>
        <v>210</v>
      </c>
      <c r="K35" s="120" t="s">
        <v>267</v>
      </c>
      <c r="L35" s="120"/>
      <c r="M35" s="119">
        <f>inventarizace!A269</f>
        <v>267</v>
      </c>
      <c r="N35" s="122" t="s">
        <v>268</v>
      </c>
    </row>
    <row r="36" spans="1:14" ht="12.75">
      <c r="A36" s="121">
        <f>inventarizace!A34</f>
        <v>33</v>
      </c>
      <c r="B36" s="120" t="s">
        <v>268</v>
      </c>
      <c r="C36" s="120"/>
      <c r="D36" s="119">
        <f>inventarizace!A94</f>
        <v>93</v>
      </c>
      <c r="E36" s="120" t="s">
        <v>267</v>
      </c>
      <c r="F36" s="120"/>
      <c r="G36" s="119">
        <f>inventarizace!A151</f>
        <v>150</v>
      </c>
      <c r="H36" s="120" t="s">
        <v>268</v>
      </c>
      <c r="I36" s="120"/>
      <c r="J36" s="119">
        <f>inventarizace!A213</f>
        <v>211</v>
      </c>
      <c r="K36" s="120" t="s">
        <v>268</v>
      </c>
      <c r="L36" s="120"/>
      <c r="M36" s="119">
        <f>inventarizace!A270</f>
        <v>268</v>
      </c>
      <c r="N36" s="122" t="s">
        <v>267</v>
      </c>
    </row>
    <row r="37" spans="1:14" ht="12.75">
      <c r="A37" s="121">
        <f>inventarizace!A35</f>
        <v>34</v>
      </c>
      <c r="B37" s="120" t="s">
        <v>268</v>
      </c>
      <c r="C37" s="120"/>
      <c r="D37" s="119">
        <f>inventarizace!A95</f>
        <v>94</v>
      </c>
      <c r="E37" s="120" t="s">
        <v>268</v>
      </c>
      <c r="F37" s="120"/>
      <c r="G37" s="119">
        <f>inventarizace!A156</f>
        <v>155</v>
      </c>
      <c r="H37" s="120" t="s">
        <v>268</v>
      </c>
      <c r="I37" s="120"/>
      <c r="J37" s="119">
        <f>inventarizace!A214</f>
        <v>212</v>
      </c>
      <c r="K37" s="120" t="s">
        <v>267</v>
      </c>
      <c r="L37" s="120"/>
      <c r="M37" s="119">
        <f>inventarizace!A273</f>
        <v>271</v>
      </c>
      <c r="N37" s="122" t="s">
        <v>267</v>
      </c>
    </row>
    <row r="38" spans="1:14" ht="12.75">
      <c r="A38" s="121">
        <f>inventarizace!A38</f>
        <v>37</v>
      </c>
      <c r="B38" s="120" t="s">
        <v>268</v>
      </c>
      <c r="C38" s="120"/>
      <c r="D38" s="119">
        <f>inventarizace!A97</f>
        <v>96</v>
      </c>
      <c r="E38" s="120" t="s">
        <v>267</v>
      </c>
      <c r="F38" s="120"/>
      <c r="G38" s="119">
        <f>inventarizace!A157</f>
        <v>156</v>
      </c>
      <c r="H38" s="120" t="s">
        <v>267</v>
      </c>
      <c r="I38" s="120"/>
      <c r="J38" s="119">
        <f>inventarizace!A215</f>
        <v>213</v>
      </c>
      <c r="K38" s="120" t="s">
        <v>268</v>
      </c>
      <c r="L38" s="120"/>
      <c r="M38" s="119">
        <f>inventarizace!A275</f>
        <v>273</v>
      </c>
      <c r="N38" s="122" t="s">
        <v>267</v>
      </c>
    </row>
    <row r="39" spans="1:14" ht="12.75">
      <c r="A39" s="121">
        <f>inventarizace!A39</f>
        <v>38</v>
      </c>
      <c r="B39" s="120" t="s">
        <v>267</v>
      </c>
      <c r="C39" s="120"/>
      <c r="D39" s="119">
        <f>inventarizace!A98</f>
        <v>97</v>
      </c>
      <c r="E39" s="120" t="s">
        <v>269</v>
      </c>
      <c r="F39" s="120"/>
      <c r="G39" s="119">
        <f>inventarizace!A162</f>
        <v>161</v>
      </c>
      <c r="H39" s="120" t="s">
        <v>268</v>
      </c>
      <c r="I39" s="120"/>
      <c r="J39" s="119">
        <f>inventarizace!A216</f>
        <v>214</v>
      </c>
      <c r="K39" s="120" t="s">
        <v>268</v>
      </c>
      <c r="L39" s="120"/>
      <c r="M39" s="119">
        <f>inventarizace!A276</f>
        <v>274</v>
      </c>
      <c r="N39" s="122" t="s">
        <v>267</v>
      </c>
    </row>
    <row r="40" spans="1:14" ht="12.75">
      <c r="A40" s="121">
        <f>inventarizace!A40</f>
        <v>39</v>
      </c>
      <c r="B40" s="120" t="s">
        <v>267</v>
      </c>
      <c r="C40" s="120"/>
      <c r="D40" s="119">
        <f>inventarizace!A99</f>
        <v>98</v>
      </c>
      <c r="E40" s="120" t="s">
        <v>268</v>
      </c>
      <c r="F40" s="120"/>
      <c r="G40" s="119">
        <f>inventarizace!A163</f>
        <v>162</v>
      </c>
      <c r="H40" s="120" t="s">
        <v>268</v>
      </c>
      <c r="I40" s="120"/>
      <c r="J40" s="119">
        <f>inventarizace!A217</f>
        <v>215</v>
      </c>
      <c r="K40" s="120" t="s">
        <v>268</v>
      </c>
      <c r="L40" s="120"/>
      <c r="M40" s="119">
        <f>inventarizace!A277</f>
        <v>275</v>
      </c>
      <c r="N40" s="122" t="s">
        <v>267</v>
      </c>
    </row>
    <row r="41" spans="1:14" ht="12.75">
      <c r="A41" s="121">
        <f>inventarizace!A41</f>
        <v>40</v>
      </c>
      <c r="B41" s="120" t="s">
        <v>267</v>
      </c>
      <c r="C41" s="120"/>
      <c r="D41" s="119">
        <f>inventarizace!A100</f>
        <v>99</v>
      </c>
      <c r="E41" s="120" t="s">
        <v>267</v>
      </c>
      <c r="F41" s="120"/>
      <c r="G41" s="119">
        <f>inventarizace!A164</f>
        <v>163</v>
      </c>
      <c r="H41" s="120" t="s">
        <v>267</v>
      </c>
      <c r="I41" s="120"/>
      <c r="J41" s="119">
        <f>inventarizace!A218</f>
        <v>216</v>
      </c>
      <c r="K41" s="120" t="s">
        <v>268</v>
      </c>
      <c r="L41" s="120"/>
      <c r="M41" s="119">
        <f>inventarizace!A281</f>
        <v>279</v>
      </c>
      <c r="N41" s="122" t="s">
        <v>267</v>
      </c>
    </row>
    <row r="42" spans="1:14" ht="12.75">
      <c r="A42" s="121">
        <f>inventarizace!A43</f>
        <v>42</v>
      </c>
      <c r="B42" s="120" t="s">
        <v>268</v>
      </c>
      <c r="C42" s="120"/>
      <c r="D42" s="119">
        <f>inventarizace!A102</f>
        <v>101</v>
      </c>
      <c r="E42" s="120" t="s">
        <v>267</v>
      </c>
      <c r="F42" s="120"/>
      <c r="G42" s="119">
        <f>inventarizace!A165</f>
        <v>164</v>
      </c>
      <c r="H42" s="120" t="s">
        <v>267</v>
      </c>
      <c r="I42" s="120"/>
      <c r="J42" s="119">
        <f>inventarizace!A219</f>
        <v>217</v>
      </c>
      <c r="K42" s="120" t="s">
        <v>267</v>
      </c>
      <c r="L42" s="120"/>
      <c r="M42" s="119"/>
      <c r="N42" s="123"/>
    </row>
    <row r="43" spans="1:14" ht="12.75">
      <c r="A43" s="121">
        <f>inventarizace!A44</f>
        <v>43</v>
      </c>
      <c r="B43" s="120" t="s">
        <v>268</v>
      </c>
      <c r="C43" s="120"/>
      <c r="D43" s="119">
        <f>inventarizace!A104</f>
        <v>103</v>
      </c>
      <c r="E43" s="120" t="s">
        <v>268</v>
      </c>
      <c r="F43" s="120"/>
      <c r="G43" s="119">
        <f>inventarizace!A166</f>
        <v>165</v>
      </c>
      <c r="H43" s="120" t="s">
        <v>267</v>
      </c>
      <c r="I43" s="120"/>
      <c r="J43" s="119">
        <f>inventarizace!A220</f>
        <v>218</v>
      </c>
      <c r="K43" s="120" t="s">
        <v>268</v>
      </c>
      <c r="L43" s="120"/>
      <c r="M43" s="119"/>
      <c r="N43" s="123"/>
    </row>
    <row r="44" spans="1:14" ht="12.75">
      <c r="A44" s="121">
        <f>inventarizace!A45</f>
        <v>44</v>
      </c>
      <c r="B44" s="120" t="s">
        <v>268</v>
      </c>
      <c r="C44" s="120"/>
      <c r="D44" s="119">
        <f>inventarizace!A105</f>
        <v>104</v>
      </c>
      <c r="E44" s="120" t="s">
        <v>268</v>
      </c>
      <c r="F44" s="120"/>
      <c r="G44" s="119">
        <f>inventarizace!A167</f>
        <v>166</v>
      </c>
      <c r="H44" s="120" t="s">
        <v>268</v>
      </c>
      <c r="I44" s="120"/>
      <c r="J44" s="119">
        <f>inventarizace!A221</f>
        <v>219</v>
      </c>
      <c r="K44" s="120" t="s">
        <v>269</v>
      </c>
      <c r="L44" s="120"/>
      <c r="M44" s="119"/>
      <c r="N44" s="123"/>
    </row>
    <row r="45" spans="1:14" ht="12.75">
      <c r="A45" s="121">
        <f>inventarizace!A47</f>
        <v>46</v>
      </c>
      <c r="B45" s="120" t="s">
        <v>267</v>
      </c>
      <c r="C45" s="120"/>
      <c r="D45" s="119">
        <f>inventarizace!A106</f>
        <v>105</v>
      </c>
      <c r="E45" s="120" t="s">
        <v>267</v>
      </c>
      <c r="F45" s="120"/>
      <c r="G45" s="119">
        <f>inventarizace!A168</f>
        <v>167</v>
      </c>
      <c r="H45" s="120" t="s">
        <v>267</v>
      </c>
      <c r="I45" s="120"/>
      <c r="J45" s="119">
        <f>inventarizace!A222</f>
        <v>220</v>
      </c>
      <c r="K45" s="120" t="s">
        <v>267</v>
      </c>
      <c r="L45" s="120"/>
      <c r="M45" s="119"/>
      <c r="N45" s="123"/>
    </row>
    <row r="46" spans="1:14" ht="12.75">
      <c r="A46" s="121">
        <f>inventarizace!A49</f>
        <v>48</v>
      </c>
      <c r="B46" s="120" t="s">
        <v>267</v>
      </c>
      <c r="C46" s="120"/>
      <c r="D46" s="119">
        <f>inventarizace!A107</f>
        <v>106</v>
      </c>
      <c r="E46" s="120" t="s">
        <v>268</v>
      </c>
      <c r="F46" s="120"/>
      <c r="G46" s="119">
        <f>inventarizace!A169</f>
        <v>168</v>
      </c>
      <c r="H46" s="120" t="s">
        <v>267</v>
      </c>
      <c r="I46" s="120"/>
      <c r="J46" s="119">
        <f>inventarizace!A223</f>
        <v>221</v>
      </c>
      <c r="K46" s="120" t="s">
        <v>267</v>
      </c>
      <c r="L46" s="120"/>
      <c r="M46" s="119"/>
      <c r="N46" s="123"/>
    </row>
    <row r="47" spans="1:14" ht="12.75">
      <c r="A47" s="121">
        <f>inventarizace!A50</f>
        <v>49</v>
      </c>
      <c r="B47" s="120" t="s">
        <v>268</v>
      </c>
      <c r="C47" s="120"/>
      <c r="D47" s="119">
        <f>inventarizace!A108</f>
        <v>107</v>
      </c>
      <c r="E47" s="120" t="s">
        <v>268</v>
      </c>
      <c r="F47" s="120"/>
      <c r="G47" s="119">
        <f>inventarizace!A171</f>
        <v>170</v>
      </c>
      <c r="H47" s="120" t="s">
        <v>268</v>
      </c>
      <c r="I47" s="120"/>
      <c r="J47" s="119">
        <f>inventarizace!A224</f>
        <v>222</v>
      </c>
      <c r="K47" s="120" t="s">
        <v>267</v>
      </c>
      <c r="L47" s="120"/>
      <c r="M47" s="119"/>
      <c r="N47" s="123"/>
    </row>
    <row r="48" spans="1:14" ht="12.75">
      <c r="A48" s="121">
        <f>inventarizace!A51</f>
        <v>50</v>
      </c>
      <c r="B48" s="120" t="s">
        <v>267</v>
      </c>
      <c r="C48" s="120"/>
      <c r="D48" s="119">
        <f>inventarizace!A109</f>
        <v>108</v>
      </c>
      <c r="E48" s="120" t="s">
        <v>268</v>
      </c>
      <c r="F48" s="120"/>
      <c r="G48" s="119">
        <f>inventarizace!A172</f>
        <v>171</v>
      </c>
      <c r="H48" s="120" t="s">
        <v>268</v>
      </c>
      <c r="I48" s="120"/>
      <c r="J48" s="119">
        <f>inventarizace!A225</f>
        <v>223</v>
      </c>
      <c r="K48" s="120" t="s">
        <v>267</v>
      </c>
      <c r="L48" s="120"/>
      <c r="M48" s="119"/>
      <c r="N48" s="123"/>
    </row>
    <row r="49" spans="1:14" ht="12.75">
      <c r="A49" s="121">
        <f>inventarizace!A52</f>
        <v>51</v>
      </c>
      <c r="B49" s="120" t="s">
        <v>267</v>
      </c>
      <c r="C49" s="120"/>
      <c r="D49" s="119">
        <f>inventarizace!A110</f>
        <v>109</v>
      </c>
      <c r="E49" s="120" t="s">
        <v>268</v>
      </c>
      <c r="F49" s="120"/>
      <c r="G49" s="119">
        <f>inventarizace!A174</f>
        <v>173</v>
      </c>
      <c r="H49" s="120" t="s">
        <v>268</v>
      </c>
      <c r="I49" s="120"/>
      <c r="J49" s="119">
        <f>inventarizace!A226</f>
        <v>224</v>
      </c>
      <c r="K49" s="120" t="s">
        <v>267</v>
      </c>
      <c r="L49" s="120"/>
      <c r="M49" s="119"/>
      <c r="N49" s="123"/>
    </row>
    <row r="50" spans="1:14" ht="12.75">
      <c r="A50" s="121">
        <f>inventarizace!A53</f>
        <v>52</v>
      </c>
      <c r="B50" s="120" t="s">
        <v>267</v>
      </c>
      <c r="C50" s="120"/>
      <c r="D50" s="119">
        <f>inventarizace!A111</f>
        <v>110</v>
      </c>
      <c r="E50" s="120" t="s">
        <v>268</v>
      </c>
      <c r="F50" s="120"/>
      <c r="G50" s="119">
        <f>inventarizace!A175</f>
        <v>174</v>
      </c>
      <c r="H50" s="120" t="s">
        <v>268</v>
      </c>
      <c r="I50" s="120"/>
      <c r="J50" s="119">
        <f>inventarizace!A227</f>
        <v>225</v>
      </c>
      <c r="K50" s="120" t="s">
        <v>269</v>
      </c>
      <c r="L50" s="120"/>
      <c r="M50" s="119"/>
      <c r="N50" s="123"/>
    </row>
    <row r="51" spans="1:14" ht="12.75">
      <c r="A51" s="121">
        <f>inventarizace!A54</f>
        <v>53</v>
      </c>
      <c r="B51" s="120" t="s">
        <v>267</v>
      </c>
      <c r="C51" s="120"/>
      <c r="D51" s="119">
        <f>inventarizace!A112</f>
        <v>111</v>
      </c>
      <c r="E51" s="120" t="s">
        <v>267</v>
      </c>
      <c r="F51" s="120"/>
      <c r="G51" s="119">
        <f>inventarizace!A178</f>
        <v>177</v>
      </c>
      <c r="H51" s="120" t="s">
        <v>267</v>
      </c>
      <c r="I51" s="120"/>
      <c r="J51" s="119">
        <f>inventarizace!A228</f>
        <v>226</v>
      </c>
      <c r="K51" s="120" t="s">
        <v>268</v>
      </c>
      <c r="L51" s="120"/>
      <c r="M51" s="119"/>
      <c r="N51" s="123"/>
    </row>
    <row r="52" spans="1:14" ht="13.5" thickBot="1">
      <c r="A52" s="124">
        <f>inventarizace!A55</f>
        <v>54</v>
      </c>
      <c r="B52" s="125" t="s">
        <v>268</v>
      </c>
      <c r="C52" s="125"/>
      <c r="D52" s="126">
        <f>inventarizace!A113</f>
        <v>112</v>
      </c>
      <c r="E52" s="125" t="s">
        <v>268</v>
      </c>
      <c r="F52" s="125"/>
      <c r="G52" s="126">
        <f>inventarizace!A179</f>
        <v>178</v>
      </c>
      <c r="H52" s="125" t="s">
        <v>267</v>
      </c>
      <c r="I52" s="125"/>
      <c r="J52" s="126">
        <f>inventarizace!A229</f>
        <v>227</v>
      </c>
      <c r="K52" s="125" t="s">
        <v>267</v>
      </c>
      <c r="L52" s="125"/>
      <c r="M52" s="126"/>
      <c r="N52" s="127"/>
    </row>
    <row r="54" ht="13.5" thickBot="1"/>
    <row r="55" spans="1:6" ht="12.75">
      <c r="A55" s="36" t="s">
        <v>274</v>
      </c>
      <c r="B55" s="135"/>
      <c r="C55" s="135"/>
      <c r="D55" s="37"/>
      <c r="E55" s="34">
        <v>126</v>
      </c>
      <c r="F55" s="136" t="s">
        <v>35</v>
      </c>
    </row>
    <row r="56" spans="1:6" ht="12.75">
      <c r="A56" s="121" t="s">
        <v>273</v>
      </c>
      <c r="B56" s="120"/>
      <c r="C56" s="120"/>
      <c r="D56" s="119"/>
      <c r="E56" s="35">
        <v>98</v>
      </c>
      <c r="F56" s="122" t="s">
        <v>35</v>
      </c>
    </row>
    <row r="57" spans="1:6" ht="13.5" thickBot="1">
      <c r="A57" s="124" t="s">
        <v>275</v>
      </c>
      <c r="B57" s="125"/>
      <c r="C57" s="125"/>
      <c r="D57" s="126"/>
      <c r="E57" s="39">
        <v>5</v>
      </c>
      <c r="F57" s="137" t="s">
        <v>35</v>
      </c>
    </row>
  </sheetData>
  <sheetProtection/>
  <printOptions/>
  <pageMargins left="1.1811023622047245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1"/>
  <sheetViews>
    <sheetView workbookViewId="0" topLeftCell="A1">
      <pane ySplit="1" topLeftCell="A269" activePane="bottomLeft" state="frozen"/>
      <selection pane="topLeft" activeCell="A1" sqref="A1"/>
      <selection pane="bottomLeft" activeCell="A299" sqref="A299"/>
    </sheetView>
  </sheetViews>
  <sheetFormatPr defaultColWidth="9.00390625" defaultRowHeight="12.75"/>
  <cols>
    <col min="1" max="1" width="4.00390625" style="3" customWidth="1"/>
    <col min="2" max="2" width="22.00390625" style="8" customWidth="1"/>
    <col min="3" max="3" width="4.7109375" style="5" customWidth="1"/>
    <col min="4" max="4" width="10.140625" style="7" customWidth="1"/>
    <col min="5" max="5" width="8.7109375" style="11" customWidth="1"/>
    <col min="6" max="6" width="7.421875" style="11" customWidth="1"/>
    <col min="7" max="7" width="8.57421875" style="11" customWidth="1"/>
    <col min="8" max="8" width="9.140625" style="11" customWidth="1"/>
    <col min="9" max="9" width="8.8515625" style="11" customWidth="1"/>
    <col min="10" max="10" width="10.57421875" style="4" customWidth="1"/>
    <col min="11" max="245" width="9.00390625" style="4" bestFit="1" customWidth="1"/>
    <col min="246" max="16384" width="9.00390625" style="4" customWidth="1"/>
  </cols>
  <sheetData>
    <row r="1" spans="1:10" s="10" customFormat="1" ht="87.75" customHeight="1">
      <c r="A1" s="10" t="s">
        <v>2</v>
      </c>
      <c r="B1" s="10" t="s">
        <v>1</v>
      </c>
      <c r="C1" s="10" t="s">
        <v>0</v>
      </c>
      <c r="D1" s="10" t="s">
        <v>8</v>
      </c>
      <c r="E1" s="10" t="s">
        <v>9</v>
      </c>
      <c r="F1" s="10" t="s">
        <v>16</v>
      </c>
      <c r="G1" s="10" t="s">
        <v>17</v>
      </c>
      <c r="H1" s="10" t="s">
        <v>3</v>
      </c>
      <c r="I1" s="10" t="s">
        <v>4</v>
      </c>
      <c r="J1" s="10" t="s">
        <v>18</v>
      </c>
    </row>
    <row r="2" spans="1:10" ht="12.75">
      <c r="A2" s="3">
        <f>inventarizace!A2</f>
        <v>1</v>
      </c>
      <c r="B2" s="26" t="str">
        <f>inventarizace!B2</f>
        <v>Acer platanoides</v>
      </c>
      <c r="C2" s="5">
        <f>inventarizace!C2</f>
        <v>65</v>
      </c>
      <c r="D2" s="7" t="str">
        <f>inventarizace!G2</f>
        <v>ZŘ+O</v>
      </c>
      <c r="J2" s="11">
        <f>SUM(E2:I2)</f>
        <v>0</v>
      </c>
    </row>
    <row r="3" spans="1:10" ht="12.75">
      <c r="A3" s="3">
        <f>inventarizace!A3</f>
        <v>2</v>
      </c>
      <c r="B3" s="26" t="str">
        <f>inventarizace!B3</f>
        <v>Acer platanoides</v>
      </c>
      <c r="C3" s="5">
        <f>inventarizace!C3</f>
        <v>50</v>
      </c>
      <c r="D3" s="7" t="str">
        <f>inventarizace!G3</f>
        <v>ZŘ</v>
      </c>
      <c r="J3" s="11">
        <f>SUM(E3:I3)</f>
        <v>0</v>
      </c>
    </row>
    <row r="4" spans="1:10" ht="12.75">
      <c r="A4" s="3">
        <f>inventarizace!A4</f>
        <v>3</v>
      </c>
      <c r="B4" s="26" t="str">
        <f>inventarizace!B4</f>
        <v>Acer platanoides</v>
      </c>
      <c r="C4" s="5">
        <f>inventarizace!C4</f>
        <v>60</v>
      </c>
      <c r="D4" s="7" t="str">
        <f>inventarizace!G4</f>
        <v>ZŘ+O</v>
      </c>
      <c r="J4" s="11">
        <f>SUM(E4:I4)</f>
        <v>0</v>
      </c>
    </row>
    <row r="5" spans="1:10" ht="12.75">
      <c r="A5" s="3">
        <f>inventarizace!A5</f>
        <v>4</v>
      </c>
      <c r="B5" s="26" t="str">
        <f>inventarizace!B5</f>
        <v>Aesculus hippocastanum</v>
      </c>
      <c r="C5" s="5">
        <f>inventarizace!C5</f>
        <v>40</v>
      </c>
      <c r="D5" s="7" t="str">
        <f>inventarizace!G5</f>
        <v>ZŘ</v>
      </c>
      <c r="J5" s="11">
        <f aca="true" t="shared" si="0" ref="J5:J76">SUM(E5:I5)</f>
        <v>0</v>
      </c>
    </row>
    <row r="6" spans="1:10" ht="12.75">
      <c r="A6" s="3">
        <f>inventarizace!A6</f>
        <v>5</v>
      </c>
      <c r="B6" s="26" t="str">
        <f>inventarizace!B6</f>
        <v>Acer platanoides</v>
      </c>
      <c r="C6" s="5">
        <f>inventarizace!C6</f>
        <v>55</v>
      </c>
      <c r="D6" s="7" t="str">
        <f>inventarizace!G6</f>
        <v>ZŘ+O</v>
      </c>
      <c r="J6" s="11">
        <f t="shared" si="0"/>
        <v>0</v>
      </c>
    </row>
    <row r="7" spans="1:10" ht="12.75">
      <c r="A7" s="3">
        <f>inventarizace!A7</f>
        <v>6</v>
      </c>
      <c r="B7" s="26" t="str">
        <f>inventarizace!B7</f>
        <v>Acer pseudoplatanus</v>
      </c>
      <c r="C7" s="5">
        <f>inventarizace!C7</f>
        <v>40</v>
      </c>
      <c r="D7" s="7" t="str">
        <f>inventarizace!G7</f>
        <v>ZŘ</v>
      </c>
      <c r="J7" s="11">
        <f t="shared" si="0"/>
        <v>0</v>
      </c>
    </row>
    <row r="8" spans="1:10" ht="12.75">
      <c r="A8" s="3">
        <f>inventarizace!A8</f>
        <v>7</v>
      </c>
      <c r="B8" s="26" t="str">
        <f>inventarizace!B8</f>
        <v>Acer platanoides</v>
      </c>
      <c r="C8" s="5">
        <f>inventarizace!C8</f>
        <v>60</v>
      </c>
      <c r="D8" s="7" t="str">
        <f>inventarizace!G8</f>
        <v>ZŘ+O</v>
      </c>
      <c r="J8" s="11">
        <f t="shared" si="0"/>
        <v>0</v>
      </c>
    </row>
    <row r="9" spans="1:10" ht="12.75">
      <c r="A9" s="3">
        <f>inventarizace!A9</f>
        <v>8</v>
      </c>
      <c r="B9" s="26" t="str">
        <f>inventarizace!B9</f>
        <v>Acer pseudoplatanus</v>
      </c>
      <c r="C9" s="5">
        <f>inventarizace!C9</f>
        <v>70</v>
      </c>
      <c r="D9" s="7" t="str">
        <f>inventarizace!G9</f>
        <v>ZŘ</v>
      </c>
      <c r="J9" s="11">
        <f t="shared" si="0"/>
        <v>0</v>
      </c>
    </row>
    <row r="10" spans="1:10" ht="12.75">
      <c r="A10" s="3">
        <f>inventarizace!A10</f>
        <v>9</v>
      </c>
      <c r="B10" s="26" t="str">
        <f>inventarizace!B10</f>
        <v>Acer pseudoplatanus</v>
      </c>
      <c r="C10" s="5">
        <f>inventarizace!C10</f>
        <v>45</v>
      </c>
      <c r="D10" s="7" t="str">
        <f>inventarizace!G10</f>
        <v>ZŘ</v>
      </c>
      <c r="J10" s="11">
        <f t="shared" si="0"/>
        <v>0</v>
      </c>
    </row>
    <row r="11" spans="1:10" ht="12.75">
      <c r="A11" s="3">
        <f>inventarizace!A11</f>
        <v>10</v>
      </c>
      <c r="B11" s="26" t="str">
        <f>inventarizace!B11</f>
        <v>Acer pseudoplatanus</v>
      </c>
      <c r="C11" s="5">
        <f>inventarizace!C11</f>
        <v>65</v>
      </c>
      <c r="D11" s="7" t="str">
        <f>inventarizace!G11</f>
        <v>ZŘ</v>
      </c>
      <c r="J11" s="11">
        <f t="shared" si="0"/>
        <v>0</v>
      </c>
    </row>
    <row r="12" spans="1:10" ht="12.75">
      <c r="A12" s="3">
        <f>inventarizace!A12</f>
        <v>11</v>
      </c>
      <c r="B12" s="26" t="str">
        <f>inventarizace!B12</f>
        <v>Acer platanoides</v>
      </c>
      <c r="C12" s="5">
        <f>inventarizace!C12</f>
        <v>70</v>
      </c>
      <c r="D12" s="7" t="str">
        <f>inventarizace!G12</f>
        <v>ZŘ+O</v>
      </c>
      <c r="J12" s="11">
        <f t="shared" si="0"/>
        <v>0</v>
      </c>
    </row>
    <row r="13" spans="1:10" ht="12.75">
      <c r="A13" s="3">
        <f>inventarizace!A13</f>
        <v>12</v>
      </c>
      <c r="B13" s="26" t="str">
        <f>inventarizace!B13</f>
        <v>Acer pseudoplatanus</v>
      </c>
      <c r="C13" s="5">
        <f>inventarizace!C13</f>
        <v>70</v>
      </c>
      <c r="D13" s="7" t="str">
        <f>inventarizace!G13</f>
        <v>ZŘ+R</v>
      </c>
      <c r="J13" s="11">
        <f t="shared" si="0"/>
        <v>0</v>
      </c>
    </row>
    <row r="14" spans="1:10" ht="12.75">
      <c r="A14" s="3">
        <f>inventarizace!A14</f>
        <v>13</v>
      </c>
      <c r="B14" s="26" t="str">
        <f>inventarizace!B14</f>
        <v>Acer pseudoplatanus</v>
      </c>
      <c r="C14" s="5">
        <f>inventarizace!C14</f>
        <v>20</v>
      </c>
      <c r="D14" s="7" t="str">
        <f>inventarizace!G14</f>
        <v>ZŘ</v>
      </c>
      <c r="J14" s="11">
        <f t="shared" si="0"/>
        <v>0</v>
      </c>
    </row>
    <row r="15" spans="1:10" ht="12.75">
      <c r="A15" s="3">
        <f>inventarizace!A15</f>
        <v>14</v>
      </c>
      <c r="B15" s="26" t="str">
        <f>inventarizace!B15</f>
        <v>Acer platanoides</v>
      </c>
      <c r="C15" s="5">
        <f>inventarizace!C15</f>
        <v>65</v>
      </c>
      <c r="D15" s="7" t="str">
        <f>inventarizace!G15</f>
        <v>ZŘ+O</v>
      </c>
      <c r="J15" s="11">
        <f t="shared" si="0"/>
        <v>0</v>
      </c>
    </row>
    <row r="16" spans="1:10" ht="12.75">
      <c r="A16" s="142">
        <f>inventarizace!A16</f>
        <v>15</v>
      </c>
      <c r="B16" s="138" t="str">
        <f>inventarizace!B16</f>
        <v>Acer platanoides</v>
      </c>
      <c r="C16" s="139">
        <f>inventarizace!C16</f>
        <v>0</v>
      </c>
      <c r="D16" s="140">
        <f>inventarizace!G16</f>
        <v>0</v>
      </c>
      <c r="E16" s="141"/>
      <c r="F16" s="141"/>
      <c r="G16" s="141"/>
      <c r="H16" s="141"/>
      <c r="I16" s="141"/>
      <c r="J16" s="141">
        <f t="shared" si="0"/>
        <v>0</v>
      </c>
    </row>
    <row r="17" spans="1:10" ht="12.75">
      <c r="A17" s="3">
        <f>inventarizace!A17</f>
        <v>16</v>
      </c>
      <c r="B17" s="26" t="str">
        <f>inventarizace!B17</f>
        <v>Acer pseudoplatanus</v>
      </c>
      <c r="C17" s="5">
        <f>inventarizace!C17</f>
        <v>38</v>
      </c>
      <c r="D17" s="7" t="str">
        <f>inventarizace!G17</f>
        <v>ZŘ</v>
      </c>
      <c r="J17" s="11">
        <f t="shared" si="0"/>
        <v>0</v>
      </c>
    </row>
    <row r="18" spans="1:10" ht="12.75">
      <c r="A18" s="3">
        <f>inventarizace!A18</f>
        <v>17</v>
      </c>
      <c r="B18" s="26" t="str">
        <f>inventarizace!B18</f>
        <v>Acer platanoides</v>
      </c>
      <c r="C18" s="5">
        <f>inventarizace!C18</f>
        <v>65</v>
      </c>
      <c r="D18" s="7" t="str">
        <f>inventarizace!G18</f>
        <v>ZŘ+O</v>
      </c>
      <c r="J18" s="11">
        <f t="shared" si="0"/>
        <v>0</v>
      </c>
    </row>
    <row r="19" spans="1:10" ht="12.75">
      <c r="A19" s="3">
        <f>inventarizace!A19</f>
        <v>18</v>
      </c>
      <c r="B19" s="26" t="str">
        <f>inventarizace!B19</f>
        <v>Acer platanoides</v>
      </c>
      <c r="C19" s="5">
        <f>inventarizace!C19</f>
        <v>60</v>
      </c>
      <c r="D19" s="7" t="str">
        <f>inventarizace!G19</f>
        <v>ZŘ</v>
      </c>
      <c r="J19" s="11">
        <f t="shared" si="0"/>
        <v>0</v>
      </c>
    </row>
    <row r="20" spans="1:10" ht="12.75">
      <c r="A20" s="3">
        <f>inventarizace!A20</f>
        <v>19</v>
      </c>
      <c r="B20" s="26" t="str">
        <f>inventarizace!B20</f>
        <v>Acer pseudoplatanus</v>
      </c>
      <c r="C20" s="5">
        <f>inventarizace!C20</f>
        <v>70</v>
      </c>
      <c r="D20" s="7" t="str">
        <f>inventarizace!G20</f>
        <v>ZŘ</v>
      </c>
      <c r="J20" s="11">
        <f t="shared" si="0"/>
        <v>0</v>
      </c>
    </row>
    <row r="21" spans="1:10" ht="12.75">
      <c r="A21" s="3">
        <f>inventarizace!A21</f>
        <v>20</v>
      </c>
      <c r="B21" s="26" t="str">
        <f>inventarizace!B21</f>
        <v>Acer pseudoplatanus</v>
      </c>
      <c r="C21" s="5">
        <f>inventarizace!C21</f>
        <v>50</v>
      </c>
      <c r="D21" s="7" t="str">
        <f>inventarizace!G21</f>
        <v>ZŘ+O</v>
      </c>
      <c r="J21" s="11">
        <f t="shared" si="0"/>
        <v>0</v>
      </c>
    </row>
    <row r="22" spans="1:10" ht="12.75">
      <c r="A22" s="3">
        <f>inventarizace!A22</f>
        <v>21</v>
      </c>
      <c r="B22" s="26" t="str">
        <f>inventarizace!B22</f>
        <v>Acer pseudoplatanus</v>
      </c>
      <c r="C22" s="5">
        <f>inventarizace!C22</f>
        <v>45</v>
      </c>
      <c r="D22" s="7" t="str">
        <f>inventarizace!G22</f>
        <v>ZŘ</v>
      </c>
      <c r="J22" s="11">
        <f t="shared" si="0"/>
        <v>0</v>
      </c>
    </row>
    <row r="23" spans="1:10" ht="12.75">
      <c r="A23" s="3">
        <f>inventarizace!A23</f>
        <v>22</v>
      </c>
      <c r="B23" s="26" t="str">
        <f>inventarizace!B23</f>
        <v>Acer pseudoplatanus</v>
      </c>
      <c r="C23" s="5">
        <f>inventarizace!C23</f>
        <v>35</v>
      </c>
      <c r="D23" s="7" t="str">
        <f>inventarizace!G23</f>
        <v>ZŘ</v>
      </c>
      <c r="J23" s="11">
        <f t="shared" si="0"/>
        <v>0</v>
      </c>
    </row>
    <row r="24" spans="1:10" ht="12.75">
      <c r="A24" s="3">
        <f>inventarizace!A24</f>
        <v>23</v>
      </c>
      <c r="B24" s="26" t="str">
        <f>inventarizace!B24</f>
        <v>Acer pseudoplatanus</v>
      </c>
      <c r="C24" s="5">
        <f>inventarizace!C24</f>
        <v>40</v>
      </c>
      <c r="D24" s="7" t="str">
        <f>inventarizace!G24</f>
        <v>ZŘ</v>
      </c>
      <c r="J24" s="11">
        <f t="shared" si="0"/>
        <v>0</v>
      </c>
    </row>
    <row r="25" spans="1:10" ht="12.75">
      <c r="A25" s="3">
        <f>inventarizace!A25</f>
        <v>24</v>
      </c>
      <c r="B25" s="26" t="str">
        <f>inventarizace!B25</f>
        <v>Acer pseudoplatanus</v>
      </c>
      <c r="C25" s="5">
        <f>inventarizace!C25</f>
        <v>55</v>
      </c>
      <c r="D25" s="7" t="str">
        <f>inventarizace!G25</f>
        <v>ZŘ</v>
      </c>
      <c r="J25" s="11">
        <f t="shared" si="0"/>
        <v>0</v>
      </c>
    </row>
    <row r="26" spans="1:10" ht="12.75">
      <c r="A26" s="3">
        <f>inventarizace!A26</f>
        <v>25</v>
      </c>
      <c r="B26" s="26" t="str">
        <f>inventarizace!B26</f>
        <v>Acer platanoides</v>
      </c>
      <c r="C26" s="5">
        <f>inventarizace!C26</f>
        <v>60</v>
      </c>
      <c r="D26" s="7" t="str">
        <f>inventarizace!G26</f>
        <v>ZŘ+1V</v>
      </c>
      <c r="E26" s="143"/>
      <c r="F26" s="143"/>
      <c r="G26" s="143"/>
      <c r="H26" s="143"/>
      <c r="I26" s="143"/>
      <c r="J26" s="11">
        <f t="shared" si="0"/>
        <v>0</v>
      </c>
    </row>
    <row r="27" spans="1:10" ht="12.75">
      <c r="A27" s="3">
        <f>inventarizace!A27</f>
        <v>26</v>
      </c>
      <c r="B27" s="26" t="str">
        <f>inventarizace!B27</f>
        <v>Acer platanoides</v>
      </c>
      <c r="C27" s="5">
        <f>inventarizace!C27</f>
        <v>40</v>
      </c>
      <c r="D27" s="7" t="str">
        <f>inventarizace!G27</f>
        <v>ZŘ+R</v>
      </c>
      <c r="J27" s="11">
        <f t="shared" si="0"/>
        <v>0</v>
      </c>
    </row>
    <row r="28" spans="1:10" ht="12.75">
      <c r="A28" s="3">
        <f>inventarizace!A28</f>
        <v>27</v>
      </c>
      <c r="B28" s="26" t="str">
        <f>inventarizace!B28</f>
        <v>Acer pseudoplatanus</v>
      </c>
      <c r="C28" s="5">
        <f>inventarizace!C28</f>
        <v>35</v>
      </c>
      <c r="D28" s="7" t="str">
        <f>inventarizace!G28</f>
        <v>ZŘ</v>
      </c>
      <c r="J28" s="11">
        <f t="shared" si="0"/>
        <v>0</v>
      </c>
    </row>
    <row r="29" spans="1:10" ht="12.75">
      <c r="A29" s="3">
        <f>inventarizace!A29</f>
        <v>28</v>
      </c>
      <c r="B29" s="26" t="str">
        <f>inventarizace!B29</f>
        <v>Acer platanoides</v>
      </c>
      <c r="C29" s="5">
        <f>inventarizace!C29</f>
        <v>55</v>
      </c>
      <c r="D29" s="7" t="str">
        <f>inventarizace!G29</f>
        <v>ZŘ</v>
      </c>
      <c r="J29" s="11">
        <f t="shared" si="0"/>
        <v>0</v>
      </c>
    </row>
    <row r="30" spans="1:10" ht="12.75">
      <c r="A30" s="3">
        <f>inventarizace!A30</f>
        <v>29</v>
      </c>
      <c r="B30" s="26" t="str">
        <f>inventarizace!B30</f>
        <v>Acer pseudoplatanus</v>
      </c>
      <c r="C30" s="5">
        <f>inventarizace!C30</f>
        <v>35</v>
      </c>
      <c r="D30" s="7" t="str">
        <f>inventarizace!G30</f>
        <v>ZŘ</v>
      </c>
      <c r="J30" s="11">
        <f t="shared" si="0"/>
        <v>0</v>
      </c>
    </row>
    <row r="31" spans="1:10" ht="12.75">
      <c r="A31" s="3">
        <f>inventarizace!A31</f>
        <v>30</v>
      </c>
      <c r="B31" s="26" t="str">
        <f>inventarizace!B31</f>
        <v>Acer pseudoplatanus</v>
      </c>
      <c r="C31" s="5">
        <f>inventarizace!C31</f>
        <v>45</v>
      </c>
      <c r="D31" s="7" t="str">
        <f>inventarizace!G31</f>
        <v>ZŘ</v>
      </c>
      <c r="J31" s="11">
        <f t="shared" si="0"/>
        <v>0</v>
      </c>
    </row>
    <row r="32" spans="1:10" ht="12.75">
      <c r="A32" s="3">
        <f>inventarizace!A32</f>
        <v>31</v>
      </c>
      <c r="B32" s="26" t="str">
        <f>inventarizace!B32</f>
        <v>Acer platanoides</v>
      </c>
      <c r="C32" s="5">
        <f>inventarizace!C32</f>
        <v>45</v>
      </c>
      <c r="D32" s="7" t="str">
        <f>inventarizace!G32</f>
        <v>ZŘ+O</v>
      </c>
      <c r="J32" s="11">
        <f t="shared" si="0"/>
        <v>0</v>
      </c>
    </row>
    <row r="33" spans="1:10" ht="12.75">
      <c r="A33" s="3">
        <f>inventarizace!A33</f>
        <v>32</v>
      </c>
      <c r="B33" s="26" t="str">
        <f>inventarizace!B33</f>
        <v>Acer pseudoplatanus</v>
      </c>
      <c r="C33" s="5">
        <f>inventarizace!C33</f>
        <v>45</v>
      </c>
      <c r="D33" s="7" t="str">
        <f>inventarizace!G33</f>
        <v>ZŘ</v>
      </c>
      <c r="J33" s="11">
        <f t="shared" si="0"/>
        <v>0</v>
      </c>
    </row>
    <row r="34" spans="1:10" ht="12.75">
      <c r="A34" s="3">
        <f>inventarizace!A34</f>
        <v>33</v>
      </c>
      <c r="B34" s="26" t="str">
        <f>inventarizace!B34</f>
        <v>Acer platanoides</v>
      </c>
      <c r="C34" s="5">
        <f>inventarizace!C34</f>
        <v>45</v>
      </c>
      <c r="D34" s="7" t="str">
        <f>inventarizace!G34</f>
        <v>ZŘ</v>
      </c>
      <c r="J34" s="11">
        <f t="shared" si="0"/>
        <v>0</v>
      </c>
    </row>
    <row r="35" spans="1:10" ht="12.75">
      <c r="A35" s="3">
        <f>inventarizace!A35</f>
        <v>34</v>
      </c>
      <c r="B35" s="26" t="str">
        <f>inventarizace!B35</f>
        <v>Acer platanoides</v>
      </c>
      <c r="C35" s="5">
        <f>inventarizace!C35</f>
        <v>45</v>
      </c>
      <c r="D35" s="7" t="str">
        <f>inventarizace!G35</f>
        <v>ZŘ</v>
      </c>
      <c r="J35" s="11">
        <f t="shared" si="0"/>
        <v>0</v>
      </c>
    </row>
    <row r="36" spans="1:10" ht="12.75">
      <c r="A36" s="142">
        <f>inventarizace!A36</f>
        <v>35</v>
      </c>
      <c r="B36" s="138" t="str">
        <f>inventarizace!B36</f>
        <v>Tilia platyphyllos</v>
      </c>
      <c r="C36" s="139">
        <f>inventarizace!C36</f>
        <v>10</v>
      </c>
      <c r="D36" s="140" t="str">
        <f>inventarizace!G36</f>
        <v>bez zásahu</v>
      </c>
      <c r="E36" s="141"/>
      <c r="F36" s="141"/>
      <c r="G36" s="141"/>
      <c r="H36" s="141"/>
      <c r="I36" s="141"/>
      <c r="J36" s="141">
        <f t="shared" si="0"/>
        <v>0</v>
      </c>
    </row>
    <row r="37" spans="1:10" ht="12.75">
      <c r="A37" s="142">
        <f>inventarizace!A37</f>
        <v>36</v>
      </c>
      <c r="B37" s="138" t="str">
        <f>inventarizace!B37</f>
        <v>Tilia platyphyllos</v>
      </c>
      <c r="C37" s="139">
        <f>inventarizace!C37</f>
        <v>15</v>
      </c>
      <c r="D37" s="140" t="str">
        <f>inventarizace!G37</f>
        <v>bez zásahu</v>
      </c>
      <c r="E37" s="141"/>
      <c r="F37" s="141"/>
      <c r="G37" s="141"/>
      <c r="H37" s="141"/>
      <c r="I37" s="141"/>
      <c r="J37" s="141">
        <f t="shared" si="0"/>
        <v>0</v>
      </c>
    </row>
    <row r="38" spans="1:10" ht="12.75">
      <c r="A38" s="3">
        <f>inventarizace!A38</f>
        <v>37</v>
      </c>
      <c r="B38" s="26" t="str">
        <f>inventarizace!B38</f>
        <v>Acer platanoides</v>
      </c>
      <c r="C38" s="5">
        <f>inventarizace!C38</f>
        <v>40</v>
      </c>
      <c r="D38" s="7" t="str">
        <f>inventarizace!G38</f>
        <v>ZŘ+O</v>
      </c>
      <c r="J38" s="11">
        <f t="shared" si="0"/>
        <v>0</v>
      </c>
    </row>
    <row r="39" spans="1:10" ht="12.75">
      <c r="A39" s="3">
        <f>inventarizace!A39</f>
        <v>38</v>
      </c>
      <c r="B39" s="26" t="str">
        <f>inventarizace!B39</f>
        <v>Acer pseudoplatanus</v>
      </c>
      <c r="C39" s="5">
        <f>inventarizace!C39</f>
        <v>40</v>
      </c>
      <c r="D39" s="7" t="str">
        <f>inventarizace!G39</f>
        <v>ZŘ</v>
      </c>
      <c r="J39" s="11">
        <f t="shared" si="0"/>
        <v>0</v>
      </c>
    </row>
    <row r="40" spans="1:10" ht="12.75">
      <c r="A40" s="3">
        <f>inventarizace!A40</f>
        <v>39</v>
      </c>
      <c r="B40" s="26" t="str">
        <f>inventarizace!B40</f>
        <v>Fraxinus excelsior</v>
      </c>
      <c r="C40" s="5">
        <f>inventarizace!C40</f>
        <v>30</v>
      </c>
      <c r="D40" s="7" t="str">
        <f>inventarizace!G40</f>
        <v>ZŘ</v>
      </c>
      <c r="J40" s="11">
        <f t="shared" si="0"/>
        <v>0</v>
      </c>
    </row>
    <row r="41" spans="1:10" ht="12.75">
      <c r="A41" s="3">
        <f>inventarizace!A41</f>
        <v>40</v>
      </c>
      <c r="B41" s="26" t="str">
        <f>inventarizace!B41</f>
        <v>Acer platanoides</v>
      </c>
      <c r="C41" s="5">
        <f>inventarizace!C41</f>
        <v>40</v>
      </c>
      <c r="D41" s="7" t="str">
        <f>inventarizace!G41</f>
        <v>ZŘ</v>
      </c>
      <c r="J41" s="11">
        <f t="shared" si="0"/>
        <v>0</v>
      </c>
    </row>
    <row r="42" spans="1:10" ht="12.75">
      <c r="A42" s="3">
        <f>inventarizace!A42</f>
        <v>41</v>
      </c>
      <c r="B42" s="26" t="str">
        <f>inventarizace!B42</f>
        <v>Tilia platyphyllos</v>
      </c>
      <c r="C42" s="5">
        <f>inventarizace!C42</f>
        <v>15</v>
      </c>
      <c r="D42" s="7" t="str">
        <f>inventarizace!G42</f>
        <v>bez zásahu</v>
      </c>
      <c r="J42" s="11">
        <f t="shared" si="0"/>
        <v>0</v>
      </c>
    </row>
    <row r="43" spans="1:10" ht="12.75">
      <c r="A43" s="3">
        <f>inventarizace!A43</f>
        <v>42</v>
      </c>
      <c r="B43" s="26" t="str">
        <f>inventarizace!B43</f>
        <v>Acer platanoides</v>
      </c>
      <c r="C43" s="5">
        <f>inventarizace!C43</f>
        <v>60</v>
      </c>
      <c r="D43" s="7" t="str">
        <f>inventarizace!G43</f>
        <v>ZŘ+R</v>
      </c>
      <c r="J43" s="11">
        <f t="shared" si="0"/>
        <v>0</v>
      </c>
    </row>
    <row r="44" spans="1:10" ht="12.75">
      <c r="A44" s="3">
        <f>inventarizace!A44</f>
        <v>43</v>
      </c>
      <c r="B44" s="26" t="str">
        <f>inventarizace!B44</f>
        <v>Acer platanoides</v>
      </c>
      <c r="C44" s="5">
        <f>inventarizace!C44</f>
        <v>50</v>
      </c>
      <c r="D44" s="7" t="str">
        <f>inventarizace!G44</f>
        <v>ZŘ+O</v>
      </c>
      <c r="J44" s="11">
        <f t="shared" si="0"/>
        <v>0</v>
      </c>
    </row>
    <row r="45" spans="1:10" ht="12.75">
      <c r="A45" s="3">
        <f>inventarizace!A45</f>
        <v>44</v>
      </c>
      <c r="B45" s="26" t="str">
        <f>inventarizace!B45</f>
        <v>Acer pseudoplatanus</v>
      </c>
      <c r="C45" s="5">
        <f>inventarizace!C45</f>
        <v>50</v>
      </c>
      <c r="D45" s="7" t="str">
        <f>inventarizace!G45</f>
        <v>ZŘ+R+O</v>
      </c>
      <c r="J45" s="11">
        <f t="shared" si="0"/>
        <v>0</v>
      </c>
    </row>
    <row r="46" spans="1:10" ht="12.75">
      <c r="A46" s="142">
        <f>inventarizace!A46</f>
        <v>45</v>
      </c>
      <c r="B46" s="138" t="str">
        <f>inventarizace!B46</f>
        <v>Acer platanoides</v>
      </c>
      <c r="C46" s="139">
        <f>inventarizace!C46</f>
        <v>0</v>
      </c>
      <c r="D46" s="140">
        <f>inventarizace!G46</f>
        <v>0</v>
      </c>
      <c r="E46" s="141"/>
      <c r="F46" s="141"/>
      <c r="G46" s="141"/>
      <c r="H46" s="141"/>
      <c r="I46" s="141"/>
      <c r="J46" s="141">
        <f t="shared" si="0"/>
        <v>0</v>
      </c>
    </row>
    <row r="47" spans="1:10" ht="12.75">
      <c r="A47" s="3">
        <f>inventarizace!A47</f>
        <v>46</v>
      </c>
      <c r="B47" s="26" t="str">
        <f>inventarizace!B47</f>
        <v>Acer pseudoplatanus</v>
      </c>
      <c r="C47" s="5">
        <f>inventarizace!C47</f>
        <v>38</v>
      </c>
      <c r="D47" s="7" t="str">
        <f>inventarizace!G47</f>
        <v>ZŘ</v>
      </c>
      <c r="J47" s="11">
        <f t="shared" si="0"/>
        <v>0</v>
      </c>
    </row>
    <row r="48" spans="1:10" ht="12.75">
      <c r="A48" s="142">
        <f>inventarizace!A48</f>
        <v>47</v>
      </c>
      <c r="B48" s="138" t="str">
        <f>inventarizace!B48</f>
        <v>Acer platanoides</v>
      </c>
      <c r="C48" s="139">
        <f>inventarizace!C48</f>
        <v>0</v>
      </c>
      <c r="D48" s="140">
        <f>inventarizace!G48</f>
        <v>0</v>
      </c>
      <c r="E48" s="141"/>
      <c r="F48" s="141"/>
      <c r="G48" s="141"/>
      <c r="H48" s="141"/>
      <c r="I48" s="141"/>
      <c r="J48" s="141">
        <f t="shared" si="0"/>
        <v>0</v>
      </c>
    </row>
    <row r="49" spans="1:10" ht="12.75">
      <c r="A49" s="3">
        <f>inventarizace!A49</f>
        <v>48</v>
      </c>
      <c r="B49" s="26" t="str">
        <f>inventarizace!B49</f>
        <v>Acer pseudoplatanus</v>
      </c>
      <c r="C49" s="5">
        <f>inventarizace!C49</f>
        <v>55</v>
      </c>
      <c r="D49" s="7" t="str">
        <f>inventarizace!G49</f>
        <v>ZŘ</v>
      </c>
      <c r="J49" s="11">
        <f t="shared" si="0"/>
        <v>0</v>
      </c>
    </row>
    <row r="50" spans="1:10" ht="12.75">
      <c r="A50" s="3">
        <f>inventarizace!A50</f>
        <v>49</v>
      </c>
      <c r="B50" s="26" t="str">
        <f>inventarizace!B50</f>
        <v>Acer platanoides</v>
      </c>
      <c r="C50" s="5">
        <f>inventarizace!C50</f>
        <v>55</v>
      </c>
      <c r="D50" s="7" t="str">
        <f>inventarizace!G50</f>
        <v>ZŘ+O</v>
      </c>
      <c r="J50" s="11">
        <f t="shared" si="0"/>
        <v>0</v>
      </c>
    </row>
    <row r="51" spans="1:10" ht="12.75">
      <c r="A51" s="3">
        <f>inventarizace!A51</f>
        <v>50</v>
      </c>
      <c r="B51" s="26" t="str">
        <f>inventarizace!B51</f>
        <v>Acer pseudoplatanus</v>
      </c>
      <c r="C51" s="5">
        <f>inventarizace!C51</f>
        <v>50</v>
      </c>
      <c r="D51" s="7" t="str">
        <f>inventarizace!G51</f>
        <v>ZŘ</v>
      </c>
      <c r="J51" s="11">
        <f t="shared" si="0"/>
        <v>0</v>
      </c>
    </row>
    <row r="52" spans="1:10" ht="12.75">
      <c r="A52" s="3">
        <f>inventarizace!A52</f>
        <v>51</v>
      </c>
      <c r="B52" s="26" t="str">
        <f>inventarizace!B52</f>
        <v>Acer platanoides</v>
      </c>
      <c r="C52" s="5">
        <f>inventarizace!C52</f>
        <v>45</v>
      </c>
      <c r="D52" s="7" t="str">
        <f>inventarizace!G52</f>
        <v>ZŘ</v>
      </c>
      <c r="J52" s="11">
        <f t="shared" si="0"/>
        <v>0</v>
      </c>
    </row>
    <row r="53" spans="1:10" ht="12.75">
      <c r="A53" s="3">
        <f>inventarizace!A53</f>
        <v>52</v>
      </c>
      <c r="B53" s="26" t="str">
        <f>inventarizace!B53</f>
        <v>Acer pseudoplatanus</v>
      </c>
      <c r="C53" s="5">
        <f>inventarizace!C53</f>
        <v>30</v>
      </c>
      <c r="D53" s="7" t="str">
        <f>inventarizace!G53</f>
        <v>ZŘ</v>
      </c>
      <c r="J53" s="11">
        <f t="shared" si="0"/>
        <v>0</v>
      </c>
    </row>
    <row r="54" spans="1:10" ht="12.75">
      <c r="A54" s="3">
        <f>inventarizace!A54</f>
        <v>53</v>
      </c>
      <c r="B54" s="26" t="str">
        <f>inventarizace!B54</f>
        <v>Fraxinus excelsior</v>
      </c>
      <c r="C54" s="5">
        <f>inventarizace!C54</f>
        <v>30</v>
      </c>
      <c r="D54" s="7" t="str">
        <f>inventarizace!G54</f>
        <v>ZŘ</v>
      </c>
      <c r="J54" s="11">
        <f t="shared" si="0"/>
        <v>0</v>
      </c>
    </row>
    <row r="55" spans="1:10" ht="12.75">
      <c r="A55" s="3">
        <f>inventarizace!A55</f>
        <v>54</v>
      </c>
      <c r="B55" s="26" t="str">
        <f>inventarizace!B55</f>
        <v>Tilia cordata</v>
      </c>
      <c r="C55" s="5">
        <f>inventarizace!C55</f>
        <v>65</v>
      </c>
      <c r="D55" s="7" t="str">
        <f>inventarizace!G55</f>
        <v>ZŘ</v>
      </c>
      <c r="J55" s="11">
        <f t="shared" si="0"/>
        <v>0</v>
      </c>
    </row>
    <row r="56" spans="1:10" ht="12.75">
      <c r="A56" s="3">
        <f>inventarizace!A56</f>
        <v>55</v>
      </c>
      <c r="B56" s="26" t="str">
        <f>inventarizace!B56</f>
        <v>Acer pseudoplatanus</v>
      </c>
      <c r="C56" s="5">
        <f>inventarizace!C56</f>
        <v>45</v>
      </c>
      <c r="D56" s="7" t="str">
        <f>inventarizace!G56</f>
        <v>ZŘ</v>
      </c>
      <c r="J56" s="11">
        <f t="shared" si="0"/>
        <v>0</v>
      </c>
    </row>
    <row r="57" spans="1:10" ht="12.75">
      <c r="A57" s="3">
        <f>inventarizace!A57</f>
        <v>56</v>
      </c>
      <c r="B57" s="26" t="str">
        <f>inventarizace!B57</f>
        <v>Acer platanoides</v>
      </c>
      <c r="C57" s="5">
        <f>inventarizace!C57</f>
        <v>75</v>
      </c>
      <c r="D57" s="7" t="str">
        <f>inventarizace!G57</f>
        <v>ZŘ+R+O</v>
      </c>
      <c r="J57" s="11">
        <f t="shared" si="0"/>
        <v>0</v>
      </c>
    </row>
    <row r="58" spans="1:10" ht="12.75">
      <c r="A58" s="3">
        <f>inventarizace!A58</f>
        <v>57</v>
      </c>
      <c r="B58" s="26" t="str">
        <f>inventarizace!B58</f>
        <v>Acer platanoides</v>
      </c>
      <c r="C58" s="5">
        <f>inventarizace!C58</f>
        <v>40</v>
      </c>
      <c r="D58" s="7" t="str">
        <f>inventarizace!G58</f>
        <v>ZŘ+R</v>
      </c>
      <c r="J58" s="11">
        <f t="shared" si="0"/>
        <v>0</v>
      </c>
    </row>
    <row r="59" spans="1:10" ht="12.75">
      <c r="A59" s="3">
        <f>inventarizace!A59</f>
        <v>58</v>
      </c>
      <c r="B59" s="26" t="str">
        <f>inventarizace!B59</f>
        <v>Fraxinus excelsior</v>
      </c>
      <c r="C59" s="5">
        <f>inventarizace!C59</f>
        <v>50</v>
      </c>
      <c r="D59" s="7" t="str">
        <f>inventarizace!G59</f>
        <v>ZŘ</v>
      </c>
      <c r="J59" s="11">
        <f t="shared" si="0"/>
        <v>0</v>
      </c>
    </row>
    <row r="60" spans="1:10" ht="12.75">
      <c r="A60" s="142">
        <f>inventarizace!A60</f>
        <v>59</v>
      </c>
      <c r="B60" s="138" t="str">
        <f>inventarizace!B60</f>
        <v>Acer platanoides</v>
      </c>
      <c r="C60" s="139">
        <f>inventarizace!C60</f>
        <v>0</v>
      </c>
      <c r="D60" s="140">
        <f>inventarizace!G60</f>
        <v>0</v>
      </c>
      <c r="E60" s="141"/>
      <c r="F60" s="141"/>
      <c r="G60" s="141"/>
      <c r="H60" s="141"/>
      <c r="I60" s="141"/>
      <c r="J60" s="141">
        <f t="shared" si="0"/>
        <v>0</v>
      </c>
    </row>
    <row r="61" spans="1:10" ht="12.75">
      <c r="A61" s="3">
        <f>inventarizace!A61</f>
        <v>60</v>
      </c>
      <c r="B61" s="26" t="str">
        <f>inventarizace!B61</f>
        <v>Acer pseudoplatanus</v>
      </c>
      <c r="C61" s="5">
        <f>inventarizace!C61</f>
        <v>40</v>
      </c>
      <c r="D61" s="7" t="str">
        <f>inventarizace!G61</f>
        <v>ZŘ</v>
      </c>
      <c r="J61" s="11">
        <f t="shared" si="0"/>
        <v>0</v>
      </c>
    </row>
    <row r="62" spans="1:10" ht="12.75">
      <c r="A62" s="3">
        <f>inventarizace!A62</f>
        <v>61</v>
      </c>
      <c r="B62" s="26" t="str">
        <f>inventarizace!B62</f>
        <v>Acer pseudoplatanus</v>
      </c>
      <c r="C62" s="5">
        <f>inventarizace!C62</f>
        <v>75</v>
      </c>
      <c r="D62" s="7" t="str">
        <f>inventarizace!G62</f>
        <v>ZŘ</v>
      </c>
      <c r="J62" s="11">
        <f t="shared" si="0"/>
        <v>0</v>
      </c>
    </row>
    <row r="63" spans="1:10" ht="12.75">
      <c r="A63" s="3">
        <f>inventarizace!A63</f>
        <v>62</v>
      </c>
      <c r="B63" s="26" t="str">
        <f>inventarizace!B63</f>
        <v>Acer pseudoplatanus</v>
      </c>
      <c r="C63" s="5">
        <f>inventarizace!C63</f>
        <v>75</v>
      </c>
      <c r="D63" s="7" t="str">
        <f>inventarizace!G63</f>
        <v>ZŘ</v>
      </c>
      <c r="J63" s="11">
        <f t="shared" si="0"/>
        <v>0</v>
      </c>
    </row>
    <row r="64" spans="1:10" ht="12.75">
      <c r="A64" s="3">
        <f>inventarizace!A64</f>
        <v>63</v>
      </c>
      <c r="B64" s="26" t="str">
        <f>inventarizace!B64</f>
        <v>Fraxinus excelsior</v>
      </c>
      <c r="C64" s="5">
        <f>inventarizace!C64</f>
        <v>25</v>
      </c>
      <c r="D64" s="7" t="str">
        <f>inventarizace!G64</f>
        <v>ZŘ</v>
      </c>
      <c r="J64" s="11">
        <f t="shared" si="0"/>
        <v>0</v>
      </c>
    </row>
    <row r="65" spans="1:10" ht="12.75">
      <c r="A65" s="3">
        <f>inventarizace!A65</f>
        <v>64</v>
      </c>
      <c r="B65" s="26" t="str">
        <f>inventarizace!B65</f>
        <v>Acer pseudoplatanus</v>
      </c>
      <c r="C65" s="5">
        <f>inventarizace!C65</f>
        <v>30</v>
      </c>
      <c r="D65" s="7" t="str">
        <f>inventarizace!G65</f>
        <v>ZŘ</v>
      </c>
      <c r="J65" s="11">
        <f t="shared" si="0"/>
        <v>0</v>
      </c>
    </row>
    <row r="66" spans="1:10" ht="12.75">
      <c r="A66" s="3">
        <f>inventarizace!A66</f>
        <v>65</v>
      </c>
      <c r="B66" s="26" t="str">
        <f>inventarizace!B66</f>
        <v>Acer pseudoplatanus</v>
      </c>
      <c r="C66" s="5">
        <f>inventarizace!C66</f>
        <v>40</v>
      </c>
      <c r="D66" s="7" t="str">
        <f>inventarizace!G66</f>
        <v>ZŘ</v>
      </c>
      <c r="J66" s="11">
        <f t="shared" si="0"/>
        <v>0</v>
      </c>
    </row>
    <row r="67" spans="1:10" ht="12.75">
      <c r="A67" s="142">
        <f>inventarizace!A67</f>
        <v>66</v>
      </c>
      <c r="B67" s="138" t="str">
        <f>inventarizace!B67</f>
        <v>Tilia platyphyllos</v>
      </c>
      <c r="C67" s="139">
        <f>inventarizace!C67</f>
        <v>10</v>
      </c>
      <c r="D67" s="140" t="str">
        <f>inventarizace!G67</f>
        <v>bez zásahu</v>
      </c>
      <c r="E67" s="141"/>
      <c r="F67" s="141"/>
      <c r="G67" s="141"/>
      <c r="H67" s="141"/>
      <c r="I67" s="141"/>
      <c r="J67" s="141">
        <f t="shared" si="0"/>
        <v>0</v>
      </c>
    </row>
    <row r="68" spans="1:10" ht="12.75">
      <c r="A68" s="3">
        <f>inventarizace!A68</f>
        <v>67</v>
      </c>
      <c r="B68" s="26" t="str">
        <f>inventarizace!B68</f>
        <v>Acer pseudoplatanus</v>
      </c>
      <c r="C68" s="5">
        <f>inventarizace!C68</f>
        <v>70</v>
      </c>
      <c r="D68" s="7" t="str">
        <f>inventarizace!G68</f>
        <v>ZŘ+O</v>
      </c>
      <c r="J68" s="11">
        <f t="shared" si="0"/>
        <v>0</v>
      </c>
    </row>
    <row r="69" spans="1:10" ht="12.75">
      <c r="A69" s="3">
        <f>inventarizace!A69</f>
        <v>68</v>
      </c>
      <c r="B69" s="26" t="str">
        <f>inventarizace!B69</f>
        <v>Fraxinus excelsior</v>
      </c>
      <c r="C69" s="5">
        <f>inventarizace!C69</f>
        <v>40</v>
      </c>
      <c r="D69" s="7" t="str">
        <f>inventarizace!G69</f>
        <v>ZŘ+O</v>
      </c>
      <c r="J69" s="11">
        <f t="shared" si="0"/>
        <v>0</v>
      </c>
    </row>
    <row r="70" spans="1:10" ht="12.75">
      <c r="A70" s="3">
        <f>inventarizace!A70</f>
        <v>69</v>
      </c>
      <c r="B70" s="26" t="str">
        <f>inventarizace!B70</f>
        <v>Acer platanoides</v>
      </c>
      <c r="C70" s="5">
        <f>inventarizace!C70</f>
        <v>45</v>
      </c>
      <c r="D70" s="7" t="str">
        <f>inventarizace!G70</f>
        <v>ZŘ</v>
      </c>
      <c r="J70" s="11">
        <f t="shared" si="0"/>
        <v>0</v>
      </c>
    </row>
    <row r="71" spans="1:10" ht="12.75">
      <c r="A71" s="142">
        <f>inventarizace!A71</f>
        <v>70</v>
      </c>
      <c r="B71" s="138" t="str">
        <f>inventarizace!B71</f>
        <v>Tilia platyphyllos</v>
      </c>
      <c r="C71" s="139">
        <f>inventarizace!C71</f>
        <v>10</v>
      </c>
      <c r="D71" s="140" t="str">
        <f>inventarizace!G71</f>
        <v>bez zásahu</v>
      </c>
      <c r="E71" s="141"/>
      <c r="F71" s="141"/>
      <c r="G71" s="141"/>
      <c r="H71" s="141"/>
      <c r="I71" s="141"/>
      <c r="J71" s="141">
        <f t="shared" si="0"/>
        <v>0</v>
      </c>
    </row>
    <row r="72" spans="1:10" ht="12.75">
      <c r="A72" s="3">
        <f>inventarizace!A72</f>
        <v>71</v>
      </c>
      <c r="B72" s="26" t="str">
        <f>inventarizace!B72</f>
        <v>Acer pseudoplatanus</v>
      </c>
      <c r="C72" s="5">
        <f>inventarizace!C72</f>
        <v>55</v>
      </c>
      <c r="D72" s="7" t="str">
        <f>inventarizace!G72</f>
        <v>ZŘ+O</v>
      </c>
      <c r="J72" s="11">
        <f t="shared" si="0"/>
        <v>0</v>
      </c>
    </row>
    <row r="73" spans="1:10" ht="12.75">
      <c r="A73" s="3">
        <f>inventarizace!A73</f>
        <v>72</v>
      </c>
      <c r="B73" s="26" t="str">
        <f>inventarizace!B73</f>
        <v>Acer platanoides</v>
      </c>
      <c r="C73" s="5">
        <f>inventarizace!C73</f>
        <v>60</v>
      </c>
      <c r="D73" s="7" t="str">
        <f>inventarizace!G73</f>
        <v>ZŘ+O</v>
      </c>
      <c r="J73" s="11">
        <f t="shared" si="0"/>
        <v>0</v>
      </c>
    </row>
    <row r="74" spans="1:10" ht="12.75">
      <c r="A74" s="142">
        <f>inventarizace!A74</f>
        <v>73</v>
      </c>
      <c r="B74" s="138" t="str">
        <f>inventarizace!B74</f>
        <v>Tilia platyphyllos</v>
      </c>
      <c r="C74" s="139">
        <f>inventarizace!C74</f>
        <v>10</v>
      </c>
      <c r="D74" s="140" t="str">
        <f>inventarizace!G74</f>
        <v>bez zásahu</v>
      </c>
      <c r="E74" s="141"/>
      <c r="F74" s="141"/>
      <c r="G74" s="141"/>
      <c r="H74" s="141"/>
      <c r="I74" s="141"/>
      <c r="J74" s="141">
        <f t="shared" si="0"/>
        <v>0</v>
      </c>
    </row>
    <row r="75" spans="1:10" ht="12.75">
      <c r="A75" s="3">
        <f>inventarizace!A75</f>
        <v>74</v>
      </c>
      <c r="B75" s="26" t="str">
        <f>inventarizace!B75</f>
        <v>Acer platanoides</v>
      </c>
      <c r="C75" s="5">
        <f>inventarizace!C75</f>
        <v>38</v>
      </c>
      <c r="D75" s="7" t="str">
        <f>inventarizace!G75</f>
        <v>ZŘ</v>
      </c>
      <c r="J75" s="11">
        <f t="shared" si="0"/>
        <v>0</v>
      </c>
    </row>
    <row r="76" spans="1:10" ht="12.75">
      <c r="A76" s="142">
        <f>inventarizace!A76</f>
        <v>75</v>
      </c>
      <c r="B76" s="138" t="str">
        <f>inventarizace!B76</f>
        <v>Tilia platyphyllos</v>
      </c>
      <c r="C76" s="139">
        <f>inventarizace!C76</f>
        <v>10</v>
      </c>
      <c r="D76" s="140" t="str">
        <f>inventarizace!G76</f>
        <v>bez zásahu</v>
      </c>
      <c r="E76" s="141"/>
      <c r="F76" s="141"/>
      <c r="G76" s="141"/>
      <c r="H76" s="141"/>
      <c r="I76" s="141"/>
      <c r="J76" s="141">
        <f t="shared" si="0"/>
        <v>0</v>
      </c>
    </row>
    <row r="77" spans="1:10" ht="12.75">
      <c r="A77" s="3">
        <f>inventarizace!A77</f>
        <v>76</v>
      </c>
      <c r="B77" s="26" t="str">
        <f>inventarizace!B77</f>
        <v>Acer pseudoplatanus</v>
      </c>
      <c r="C77" s="5">
        <f>inventarizace!C77</f>
        <v>55</v>
      </c>
      <c r="D77" s="7" t="str">
        <f>inventarizace!G77</f>
        <v>ZŘ+1V</v>
      </c>
      <c r="F77" s="143"/>
      <c r="J77" s="11">
        <f aca="true" t="shared" si="1" ref="J77:J140">SUM(E77:I77)</f>
        <v>0</v>
      </c>
    </row>
    <row r="78" spans="1:10" ht="12.75">
      <c r="A78" s="3">
        <f>inventarizace!A78</f>
        <v>77</v>
      </c>
      <c r="B78" s="26" t="str">
        <f>inventarizace!B78</f>
        <v>Acer pseudoplatanus</v>
      </c>
      <c r="C78" s="5">
        <f>inventarizace!C78</f>
        <v>30</v>
      </c>
      <c r="D78" s="7" t="str">
        <f>inventarizace!G78</f>
        <v>ZŘ</v>
      </c>
      <c r="J78" s="11"/>
    </row>
    <row r="79" spans="1:10" ht="12.75">
      <c r="A79" s="3">
        <f>inventarizace!A79</f>
        <v>78</v>
      </c>
      <c r="B79" s="26" t="str">
        <f>inventarizace!B79</f>
        <v>Acer platanoides</v>
      </c>
      <c r="C79" s="5">
        <f>inventarizace!C79</f>
        <v>40</v>
      </c>
      <c r="D79" s="7" t="str">
        <f>inventarizace!G79</f>
        <v>ZŘ+R</v>
      </c>
      <c r="J79" s="11"/>
    </row>
    <row r="80" spans="1:10" ht="12.75">
      <c r="A80" s="142">
        <f>inventarizace!A80</f>
        <v>79</v>
      </c>
      <c r="B80" s="138" t="str">
        <f>inventarizace!B80</f>
        <v>Tilia platyphyllos</v>
      </c>
      <c r="C80" s="139">
        <f>inventarizace!C80</f>
        <v>10</v>
      </c>
      <c r="D80" s="140" t="str">
        <f>inventarizace!G80</f>
        <v>bez zásahu</v>
      </c>
      <c r="E80" s="141"/>
      <c r="F80" s="141"/>
      <c r="G80" s="141"/>
      <c r="H80" s="141"/>
      <c r="I80" s="141"/>
      <c r="J80" s="141">
        <f t="shared" si="1"/>
        <v>0</v>
      </c>
    </row>
    <row r="81" spans="1:10" ht="12.75">
      <c r="A81" s="3">
        <f>inventarizace!A81</f>
        <v>80</v>
      </c>
      <c r="B81" s="26" t="str">
        <f>inventarizace!B81</f>
        <v>Acer platanoides</v>
      </c>
      <c r="C81" s="5">
        <f>inventarizace!C81</f>
        <v>40</v>
      </c>
      <c r="D81" s="7" t="str">
        <f>inventarizace!G81</f>
        <v>ZŘ</v>
      </c>
      <c r="J81" s="11">
        <f t="shared" si="1"/>
        <v>0</v>
      </c>
    </row>
    <row r="82" spans="1:10" ht="12.75">
      <c r="A82" s="3">
        <f>inventarizace!A82</f>
        <v>81</v>
      </c>
      <c r="B82" s="26" t="str">
        <f>inventarizace!B82</f>
        <v>Acer pseudoplatanus</v>
      </c>
      <c r="C82" s="5">
        <f>inventarizace!C82</f>
        <v>45</v>
      </c>
      <c r="D82" s="7" t="str">
        <f>inventarizace!G82</f>
        <v>ZŘ+O</v>
      </c>
      <c r="J82" s="11">
        <f t="shared" si="1"/>
        <v>0</v>
      </c>
    </row>
    <row r="83" spans="1:10" ht="12.75">
      <c r="A83" s="3">
        <f>inventarizace!A83</f>
        <v>82</v>
      </c>
      <c r="B83" s="26" t="str">
        <f>inventarizace!B83</f>
        <v>Fraxinus excelsior</v>
      </c>
      <c r="C83" s="5">
        <f>inventarizace!C83</f>
        <v>50</v>
      </c>
      <c r="D83" s="7" t="str">
        <f>inventarizace!G83</f>
        <v>ZŘ+R+O</v>
      </c>
      <c r="J83" s="11">
        <f t="shared" si="1"/>
        <v>0</v>
      </c>
    </row>
    <row r="84" spans="1:10" ht="12.75">
      <c r="A84" s="3">
        <f>inventarizace!A84</f>
        <v>83</v>
      </c>
      <c r="B84" s="26" t="str">
        <f>inventarizace!B84</f>
        <v>Acer pseudoplatanus</v>
      </c>
      <c r="C84" s="5">
        <f>inventarizace!C84</f>
        <v>80</v>
      </c>
      <c r="D84" s="7" t="str">
        <f>inventarizace!G84</f>
        <v>ZŘ+R</v>
      </c>
      <c r="J84" s="11">
        <f t="shared" si="1"/>
        <v>0</v>
      </c>
    </row>
    <row r="85" spans="1:10" ht="12.75">
      <c r="A85" s="3">
        <f>inventarizace!A85</f>
        <v>84</v>
      </c>
      <c r="B85" s="26" t="str">
        <f>inventarizace!B85</f>
        <v>Acer platanoides</v>
      </c>
      <c r="C85" s="5">
        <f>inventarizace!C85</f>
        <v>35</v>
      </c>
      <c r="D85" s="7" t="str">
        <f>inventarizace!G85</f>
        <v>ZŘ</v>
      </c>
      <c r="J85" s="11">
        <f t="shared" si="1"/>
        <v>0</v>
      </c>
    </row>
    <row r="86" spans="1:10" ht="12.75">
      <c r="A86" s="3">
        <f>inventarizace!A86</f>
        <v>85</v>
      </c>
      <c r="B86" s="26" t="str">
        <f>inventarizace!B86</f>
        <v>Acer pseudoplatanus</v>
      </c>
      <c r="C86" s="5">
        <f>inventarizace!C86</f>
        <v>50</v>
      </c>
      <c r="D86" s="7" t="str">
        <f>inventarizace!G86</f>
        <v>ZŘ</v>
      </c>
      <c r="J86" s="11">
        <f t="shared" si="1"/>
        <v>0</v>
      </c>
    </row>
    <row r="87" spans="1:10" ht="12.75">
      <c r="A87" s="3">
        <f>inventarizace!A87</f>
        <v>86</v>
      </c>
      <c r="B87" s="26" t="str">
        <f>inventarizace!B87</f>
        <v>Acer pseudoplatanus</v>
      </c>
      <c r="C87" s="5">
        <f>inventarizace!C87</f>
        <v>45</v>
      </c>
      <c r="D87" s="7" t="str">
        <f>inventarizace!G87</f>
        <v>ZŘ</v>
      </c>
      <c r="J87" s="11">
        <f t="shared" si="1"/>
        <v>0</v>
      </c>
    </row>
    <row r="88" spans="1:10" ht="12.75">
      <c r="A88" s="3">
        <f>inventarizace!A88</f>
        <v>87</v>
      </c>
      <c r="B88" s="26" t="str">
        <f>inventarizace!B88</f>
        <v>Acer platanoides</v>
      </c>
      <c r="C88" s="5">
        <f>inventarizace!C88</f>
        <v>75</v>
      </c>
      <c r="D88" s="7" t="str">
        <f>inventarizace!G88</f>
        <v>ZŘ+1V</v>
      </c>
      <c r="F88" s="143"/>
      <c r="J88" s="11">
        <f t="shared" si="1"/>
        <v>0</v>
      </c>
    </row>
    <row r="89" spans="1:10" ht="12.75">
      <c r="A89" s="142">
        <f>inventarizace!A89</f>
        <v>88</v>
      </c>
      <c r="B89" s="138" t="str">
        <f>inventarizace!B89</f>
        <v>Tilia platyphyllos</v>
      </c>
      <c r="C89" s="139">
        <f>inventarizace!C89</f>
        <v>10</v>
      </c>
      <c r="D89" s="140" t="str">
        <f>inventarizace!G89</f>
        <v>bez zásahu</v>
      </c>
      <c r="E89" s="141"/>
      <c r="F89" s="141"/>
      <c r="G89" s="141"/>
      <c r="H89" s="141"/>
      <c r="I89" s="141"/>
      <c r="J89" s="141">
        <f t="shared" si="1"/>
        <v>0</v>
      </c>
    </row>
    <row r="90" spans="1:10" ht="12.75">
      <c r="A90" s="3">
        <f>inventarizace!A90</f>
        <v>89</v>
      </c>
      <c r="B90" s="26" t="str">
        <f>inventarizace!B90</f>
        <v>Acer pseudoplatanus</v>
      </c>
      <c r="C90" s="5">
        <f>inventarizace!C90</f>
        <v>75</v>
      </c>
      <c r="D90" s="7" t="str">
        <f>inventarizace!G90</f>
        <v>ZŘ</v>
      </c>
      <c r="J90" s="11"/>
    </row>
    <row r="91" spans="1:10" ht="12.75">
      <c r="A91" s="3">
        <f>inventarizace!A91</f>
        <v>90</v>
      </c>
      <c r="B91" s="26" t="str">
        <f>inventarizace!B91</f>
        <v>Acer platanoides</v>
      </c>
      <c r="C91" s="5">
        <f>inventarizace!C91</f>
        <v>55</v>
      </c>
      <c r="D91" s="7" t="str">
        <f>inventarizace!G91</f>
        <v>ZŘ+O</v>
      </c>
      <c r="J91" s="11"/>
    </row>
    <row r="92" spans="1:10" ht="12.75">
      <c r="A92" s="3">
        <f>inventarizace!A92</f>
        <v>91</v>
      </c>
      <c r="B92" s="26" t="str">
        <f>inventarizace!B92</f>
        <v>Tilia cordata</v>
      </c>
      <c r="C92" s="5">
        <f>inventarizace!C92</f>
        <v>50</v>
      </c>
      <c r="D92" s="7" t="str">
        <f>inventarizace!G92</f>
        <v>ZŘ+R</v>
      </c>
      <c r="J92" s="11"/>
    </row>
    <row r="93" spans="1:10" ht="12.75">
      <c r="A93" s="3">
        <f>inventarizace!A93</f>
        <v>92</v>
      </c>
      <c r="B93" s="26" t="str">
        <f>inventarizace!B93</f>
        <v>Acer pseudoplatanus</v>
      </c>
      <c r="C93" s="5">
        <f>inventarizace!C93</f>
        <v>40</v>
      </c>
      <c r="D93" s="7" t="str">
        <f>inventarizace!G93</f>
        <v>ZŘ</v>
      </c>
      <c r="J93" s="11"/>
    </row>
    <row r="94" spans="1:10" ht="12.75">
      <c r="A94" s="3">
        <f>inventarizace!A94</f>
        <v>93</v>
      </c>
      <c r="B94" s="26" t="str">
        <f>inventarizace!B94</f>
        <v>Acer platanoides</v>
      </c>
      <c r="C94" s="5">
        <f>inventarizace!C94</f>
        <v>45</v>
      </c>
      <c r="D94" s="7" t="str">
        <f>inventarizace!G94</f>
        <v>ZŘ</v>
      </c>
      <c r="J94" s="11"/>
    </row>
    <row r="95" spans="1:10" ht="12.75">
      <c r="A95" s="3">
        <f>inventarizace!A95</f>
        <v>94</v>
      </c>
      <c r="B95" s="26" t="str">
        <f>inventarizace!B95</f>
        <v>Acer platanoides</v>
      </c>
      <c r="C95" s="5">
        <f>inventarizace!C95</f>
        <v>65</v>
      </c>
      <c r="D95" s="7" t="str">
        <f>inventarizace!G95</f>
        <v>ZŘ+O+1V</v>
      </c>
      <c r="F95" s="143"/>
      <c r="J95" s="11"/>
    </row>
    <row r="96" spans="1:10" ht="12.75">
      <c r="A96" s="142">
        <f>inventarizace!A96</f>
        <v>95</v>
      </c>
      <c r="B96" s="138" t="str">
        <f>inventarizace!B96</f>
        <v>Tilia platyphyllos</v>
      </c>
      <c r="C96" s="139">
        <f>inventarizace!C96</f>
        <v>10</v>
      </c>
      <c r="D96" s="140" t="str">
        <f>inventarizace!G96</f>
        <v>bez zásahu</v>
      </c>
      <c r="E96" s="141"/>
      <c r="F96" s="141"/>
      <c r="G96" s="141"/>
      <c r="H96" s="141"/>
      <c r="I96" s="141"/>
      <c r="J96" s="141">
        <f t="shared" si="1"/>
        <v>0</v>
      </c>
    </row>
    <row r="97" spans="1:10" ht="12.75">
      <c r="A97" s="3">
        <f>inventarizace!A97</f>
        <v>96</v>
      </c>
      <c r="B97" s="26" t="str">
        <f>inventarizace!B97</f>
        <v>Acer pseudoplatanus</v>
      </c>
      <c r="C97" s="5">
        <f>inventarizace!C97</f>
        <v>45</v>
      </c>
      <c r="D97" s="7" t="str">
        <f>inventarizace!G97</f>
        <v>ZŘ+O</v>
      </c>
      <c r="J97" s="11">
        <f t="shared" si="1"/>
        <v>0</v>
      </c>
    </row>
    <row r="98" spans="1:10" ht="12.75">
      <c r="A98" s="3">
        <f>inventarizace!A98</f>
        <v>97</v>
      </c>
      <c r="B98" s="26" t="str">
        <f>inventarizace!B98</f>
        <v>Acer pseudoplatanus</v>
      </c>
      <c r="C98" s="5">
        <f>inventarizace!C98</f>
        <v>80</v>
      </c>
      <c r="D98" s="7" t="str">
        <f>inventarizace!G98</f>
        <v>ZŘ+R+O</v>
      </c>
      <c r="J98" s="11">
        <f t="shared" si="1"/>
        <v>0</v>
      </c>
    </row>
    <row r="99" spans="1:10" ht="12.75">
      <c r="A99" s="3">
        <f>inventarizace!A99</f>
        <v>98</v>
      </c>
      <c r="B99" s="26" t="str">
        <f>inventarizace!B99</f>
        <v>Tilia cordata</v>
      </c>
      <c r="C99" s="5">
        <f>inventarizace!C99</f>
        <v>55</v>
      </c>
      <c r="D99" s="7" t="str">
        <f>inventarizace!G99</f>
        <v>ZŘ+R</v>
      </c>
      <c r="J99" s="11">
        <f t="shared" si="1"/>
        <v>0</v>
      </c>
    </row>
    <row r="100" spans="1:10" ht="12.75">
      <c r="A100" s="3">
        <f>inventarizace!A100</f>
        <v>99</v>
      </c>
      <c r="B100" s="26" t="str">
        <f>inventarizace!B100</f>
        <v>Acer pseudoplatanus</v>
      </c>
      <c r="C100" s="5">
        <f>inventarizace!C100</f>
        <v>50</v>
      </c>
      <c r="D100" s="7" t="str">
        <f>inventarizace!G100</f>
        <v>ZŘ</v>
      </c>
      <c r="J100" s="11">
        <f t="shared" si="1"/>
        <v>0</v>
      </c>
    </row>
    <row r="101" spans="1:10" ht="12.75">
      <c r="A101" s="3">
        <f>inventarizace!A101</f>
        <v>100</v>
      </c>
      <c r="B101" s="26" t="str">
        <f>inventarizace!B101</f>
        <v>Tilia platyphyllos</v>
      </c>
      <c r="C101" s="5">
        <f>inventarizace!C101</f>
        <v>10</v>
      </c>
      <c r="D101" s="7" t="str">
        <f>inventarizace!G101</f>
        <v>bez zásahu</v>
      </c>
      <c r="J101" s="11">
        <f t="shared" si="1"/>
        <v>0</v>
      </c>
    </row>
    <row r="102" spans="1:10" ht="12.75">
      <c r="A102" s="3">
        <f>inventarizace!A102</f>
        <v>101</v>
      </c>
      <c r="B102" s="26" t="str">
        <f>inventarizace!B102</f>
        <v>Acer pseudoplatanus</v>
      </c>
      <c r="C102" s="5">
        <f>inventarizace!C102</f>
        <v>40</v>
      </c>
      <c r="D102" s="7" t="str">
        <f>inventarizace!G102</f>
        <v>ZŘ</v>
      </c>
      <c r="J102" s="11">
        <f t="shared" si="1"/>
        <v>0</v>
      </c>
    </row>
    <row r="103" spans="1:10" ht="12.75">
      <c r="A103" s="142">
        <f>inventarizace!A103</f>
        <v>102</v>
      </c>
      <c r="B103" s="138" t="str">
        <f>inventarizace!B103</f>
        <v>Tilia platyphyllos</v>
      </c>
      <c r="C103" s="139">
        <f>inventarizace!C103</f>
        <v>10</v>
      </c>
      <c r="D103" s="140" t="str">
        <f>inventarizace!G103</f>
        <v>bez zásahu</v>
      </c>
      <c r="E103" s="141"/>
      <c r="F103" s="141"/>
      <c r="G103" s="141"/>
      <c r="H103" s="141"/>
      <c r="I103" s="141"/>
      <c r="J103" s="141">
        <f t="shared" si="1"/>
        <v>0</v>
      </c>
    </row>
    <row r="104" spans="1:10" ht="12.75">
      <c r="A104" s="3">
        <f>inventarizace!A104</f>
        <v>103</v>
      </c>
      <c r="B104" s="26" t="str">
        <f>inventarizace!B104</f>
        <v>Acer pseudoplatanus</v>
      </c>
      <c r="C104" s="5">
        <f>inventarizace!C104</f>
        <v>80</v>
      </c>
      <c r="D104" s="7" t="str">
        <f>inventarizace!G104</f>
        <v>ZŘ+O</v>
      </c>
      <c r="J104" s="11">
        <f t="shared" si="1"/>
        <v>0</v>
      </c>
    </row>
    <row r="105" spans="1:10" ht="12.75">
      <c r="A105" s="3">
        <f>inventarizace!A105</f>
        <v>104</v>
      </c>
      <c r="B105" s="26" t="str">
        <f>inventarizace!B105</f>
        <v>Acer pseudoplatanus</v>
      </c>
      <c r="C105" s="5">
        <f>inventarizace!C105</f>
        <v>70</v>
      </c>
      <c r="D105" s="7" t="str">
        <f>inventarizace!G105</f>
        <v>ZŘ+O</v>
      </c>
      <c r="J105" s="11">
        <f t="shared" si="1"/>
        <v>0</v>
      </c>
    </row>
    <row r="106" spans="1:10" ht="12.75">
      <c r="A106" s="3">
        <f>inventarizace!A106</f>
        <v>105</v>
      </c>
      <c r="B106" s="26" t="str">
        <f>inventarizace!B106</f>
        <v>Acer pseudoplatanus</v>
      </c>
      <c r="C106" s="5">
        <f>inventarizace!C106</f>
        <v>60</v>
      </c>
      <c r="D106" s="7" t="str">
        <f>inventarizace!G106</f>
        <v>ZŘ+O</v>
      </c>
      <c r="J106" s="11">
        <f t="shared" si="1"/>
        <v>0</v>
      </c>
    </row>
    <row r="107" spans="1:10" ht="12.75">
      <c r="A107" s="3">
        <f>inventarizace!A107</f>
        <v>106</v>
      </c>
      <c r="B107" s="26" t="str">
        <f>inventarizace!B107</f>
        <v>Acer platanoides</v>
      </c>
      <c r="C107" s="5">
        <f>inventarizace!C107</f>
        <v>55</v>
      </c>
      <c r="D107" s="7" t="str">
        <f>inventarizace!G107</f>
        <v>ZŘ+O</v>
      </c>
      <c r="J107" s="11">
        <f t="shared" si="1"/>
        <v>0</v>
      </c>
    </row>
    <row r="108" spans="1:10" ht="12.75">
      <c r="A108" s="3">
        <f>inventarizace!A108</f>
        <v>107</v>
      </c>
      <c r="B108" s="26" t="str">
        <f>inventarizace!B108</f>
        <v>Fraxinus excelsior</v>
      </c>
      <c r="C108" s="5">
        <f>inventarizace!C108</f>
        <v>80</v>
      </c>
      <c r="D108" s="7" t="str">
        <f>inventarizace!G108</f>
        <v>ZŘ+R+O</v>
      </c>
      <c r="J108" s="11">
        <f t="shared" si="1"/>
        <v>0</v>
      </c>
    </row>
    <row r="109" spans="1:10" ht="12.75">
      <c r="A109" s="3">
        <f>inventarizace!A109</f>
        <v>108</v>
      </c>
      <c r="B109" s="26" t="str">
        <f>inventarizace!B109</f>
        <v>Acer pseudoplatanus</v>
      </c>
      <c r="C109" s="5">
        <f>inventarizace!C109</f>
        <v>75</v>
      </c>
      <c r="D109" s="7" t="str">
        <f>inventarizace!G109</f>
        <v>ZŘ+O</v>
      </c>
      <c r="J109" s="11">
        <f t="shared" si="1"/>
        <v>0</v>
      </c>
    </row>
    <row r="110" spans="1:10" ht="12.75">
      <c r="A110" s="3">
        <f>inventarizace!A110</f>
        <v>109</v>
      </c>
      <c r="B110" s="26" t="str">
        <f>inventarizace!B110</f>
        <v>Acer pseudoplatanus</v>
      </c>
      <c r="C110" s="5">
        <f>inventarizace!C110</f>
        <v>75</v>
      </c>
      <c r="D110" s="7" t="str">
        <f>inventarizace!G110</f>
        <v>ZŘ+O</v>
      </c>
      <c r="J110" s="11">
        <f t="shared" si="1"/>
        <v>0</v>
      </c>
    </row>
    <row r="111" spans="1:10" ht="12.75">
      <c r="A111" s="3">
        <f>inventarizace!A111</f>
        <v>110</v>
      </c>
      <c r="B111" s="26" t="str">
        <f>inventarizace!B111</f>
        <v>Acer pseudoplatanus</v>
      </c>
      <c r="C111" s="5">
        <f>inventarizace!C111</f>
        <v>75</v>
      </c>
      <c r="D111" s="7" t="str">
        <f>inventarizace!G111</f>
        <v>ZŘ+O</v>
      </c>
      <c r="J111" s="11">
        <f t="shared" si="1"/>
        <v>0</v>
      </c>
    </row>
    <row r="112" spans="1:10" ht="12.75">
      <c r="A112" s="3">
        <f>inventarizace!A112</f>
        <v>111</v>
      </c>
      <c r="B112" s="26" t="str">
        <f>inventarizace!B112</f>
        <v>Acer pseudoplatanus</v>
      </c>
      <c r="C112" s="5">
        <f>inventarizace!C112</f>
        <v>60</v>
      </c>
      <c r="D112" s="7" t="str">
        <f>inventarizace!G112</f>
        <v>ZŘ</v>
      </c>
      <c r="J112" s="11">
        <f t="shared" si="1"/>
        <v>0</v>
      </c>
    </row>
    <row r="113" spans="1:10" ht="12.75">
      <c r="A113" s="3">
        <f>inventarizace!A113</f>
        <v>112</v>
      </c>
      <c r="B113" s="26" t="str">
        <f>inventarizace!B113</f>
        <v>Acer pseudoplatanus</v>
      </c>
      <c r="C113" s="5">
        <f>inventarizace!C113</f>
        <v>75</v>
      </c>
      <c r="D113" s="7" t="str">
        <f>inventarizace!G113</f>
        <v>ZŘ</v>
      </c>
      <c r="J113" s="11">
        <f t="shared" si="1"/>
        <v>0</v>
      </c>
    </row>
    <row r="114" spans="1:10" ht="12.75">
      <c r="A114" s="3">
        <f>inventarizace!A114</f>
        <v>113</v>
      </c>
      <c r="B114" s="26" t="str">
        <f>inventarizace!B114</f>
        <v>Acer pseudoplatanus</v>
      </c>
      <c r="C114" s="5">
        <f>inventarizace!C114</f>
        <v>75</v>
      </c>
      <c r="D114" s="7" t="str">
        <f>inventarizace!G114</f>
        <v>ZŘ</v>
      </c>
      <c r="J114" s="11">
        <f t="shared" si="1"/>
        <v>0</v>
      </c>
    </row>
    <row r="115" spans="1:10" ht="12.75">
      <c r="A115" s="142">
        <f>inventarizace!A115</f>
        <v>114</v>
      </c>
      <c r="B115" s="138" t="str">
        <f>inventarizace!B115</f>
        <v>Tilia platyphyllos</v>
      </c>
      <c r="C115" s="139">
        <f>inventarizace!C115</f>
        <v>10</v>
      </c>
      <c r="D115" s="140" t="str">
        <f>inventarizace!G115</f>
        <v>bez zásahu</v>
      </c>
      <c r="E115" s="141"/>
      <c r="F115" s="141"/>
      <c r="G115" s="141"/>
      <c r="H115" s="141"/>
      <c r="I115" s="141"/>
      <c r="J115" s="141">
        <f t="shared" si="1"/>
        <v>0</v>
      </c>
    </row>
    <row r="116" spans="1:10" ht="12.75">
      <c r="A116" s="3">
        <f>inventarizace!A116</f>
        <v>115</v>
      </c>
      <c r="B116" s="26" t="str">
        <f>inventarizace!B116</f>
        <v>Acer pseudoplatanus</v>
      </c>
      <c r="C116" s="5">
        <f>inventarizace!C116</f>
        <v>70</v>
      </c>
      <c r="D116" s="7" t="str">
        <f>inventarizace!G116</f>
        <v>ZŘ</v>
      </c>
      <c r="J116" s="11">
        <f t="shared" si="1"/>
        <v>0</v>
      </c>
    </row>
    <row r="117" spans="1:10" ht="12.75">
      <c r="A117" s="3">
        <f>inventarizace!A117</f>
        <v>116</v>
      </c>
      <c r="B117" s="26" t="str">
        <f>inventarizace!B117</f>
        <v>Acer pseudoplatanus</v>
      </c>
      <c r="C117" s="5">
        <f>inventarizace!C117</f>
        <v>55</v>
      </c>
      <c r="D117" s="7" t="str">
        <f>inventarizace!G117</f>
        <v>ZŘ</v>
      </c>
      <c r="J117" s="11">
        <f t="shared" si="1"/>
        <v>0</v>
      </c>
    </row>
    <row r="118" spans="1:10" ht="12.75">
      <c r="A118" s="3">
        <f>inventarizace!A118</f>
        <v>117</v>
      </c>
      <c r="B118" s="26" t="str">
        <f>inventarizace!B118</f>
        <v>Acer pseudoplatanus</v>
      </c>
      <c r="C118" s="5">
        <f>inventarizace!C118</f>
        <v>70</v>
      </c>
      <c r="D118" s="7" t="str">
        <f>inventarizace!G118</f>
        <v>ZŘ+O</v>
      </c>
      <c r="J118" s="11">
        <f t="shared" si="1"/>
        <v>0</v>
      </c>
    </row>
    <row r="119" spans="1:10" ht="12.75">
      <c r="A119" s="3">
        <f>inventarizace!A119</f>
        <v>118</v>
      </c>
      <c r="B119" s="26" t="str">
        <f>inventarizace!B119</f>
        <v>Acer pseudoplatanus</v>
      </c>
      <c r="C119" s="5">
        <f>inventarizace!C119</f>
        <v>50</v>
      </c>
      <c r="D119" s="7" t="str">
        <f>inventarizace!G119</f>
        <v>ZŘ+O</v>
      </c>
      <c r="J119" s="11">
        <f t="shared" si="1"/>
        <v>0</v>
      </c>
    </row>
    <row r="120" spans="1:10" ht="12.75">
      <c r="A120" s="3">
        <f>inventarizace!A120</f>
        <v>119</v>
      </c>
      <c r="B120" s="26" t="str">
        <f>inventarizace!B120</f>
        <v>Acer pseudoplatanus</v>
      </c>
      <c r="C120" s="5">
        <f>inventarizace!C120</f>
        <v>75</v>
      </c>
      <c r="D120" s="7" t="str">
        <f>inventarizace!G120</f>
        <v>ZŘ+O</v>
      </c>
      <c r="J120" s="11">
        <f t="shared" si="1"/>
        <v>0</v>
      </c>
    </row>
    <row r="121" spans="1:10" ht="12.75">
      <c r="A121" s="3">
        <f>inventarizace!A121</f>
        <v>120</v>
      </c>
      <c r="B121" s="26" t="str">
        <f>inventarizace!B121</f>
        <v>Acer pseudoplatanus</v>
      </c>
      <c r="C121" s="5">
        <f>inventarizace!C121</f>
        <v>40</v>
      </c>
      <c r="D121" s="7" t="str">
        <f>inventarizace!G121</f>
        <v>ZŘ</v>
      </c>
      <c r="J121" s="11">
        <f t="shared" si="1"/>
        <v>0</v>
      </c>
    </row>
    <row r="122" spans="1:10" ht="12.75">
      <c r="A122" s="3">
        <f>inventarizace!A122</f>
        <v>121</v>
      </c>
      <c r="B122" s="26" t="str">
        <f>inventarizace!B122</f>
        <v>Acer pseudoplatanus</v>
      </c>
      <c r="C122" s="5">
        <f>inventarizace!C122</f>
        <v>75</v>
      </c>
      <c r="D122" s="7" t="str">
        <f>inventarizace!G122</f>
        <v>ZŘ+O</v>
      </c>
      <c r="J122" s="11">
        <f t="shared" si="1"/>
        <v>0</v>
      </c>
    </row>
    <row r="123" spans="1:10" ht="12.75">
      <c r="A123" s="3">
        <f>inventarizace!A123</f>
        <v>122</v>
      </c>
      <c r="B123" s="26" t="str">
        <f>inventarizace!B123</f>
        <v>Acer pseudoplatanus</v>
      </c>
      <c r="C123" s="5">
        <f>inventarizace!C123</f>
        <v>55</v>
      </c>
      <c r="D123" s="7" t="str">
        <f>inventarizace!G123</f>
        <v>ZŘ+R</v>
      </c>
      <c r="J123" s="11">
        <f t="shared" si="1"/>
        <v>0</v>
      </c>
    </row>
    <row r="124" spans="1:10" ht="12.75">
      <c r="A124" s="3">
        <f>inventarizace!A124</f>
        <v>123</v>
      </c>
      <c r="B124" s="26" t="str">
        <f>inventarizace!B124</f>
        <v>Acer platanoides</v>
      </c>
      <c r="C124" s="5">
        <f>inventarizace!C124</f>
        <v>65</v>
      </c>
      <c r="D124" s="7" t="str">
        <f>inventarizace!G124</f>
        <v>ZŘ+R+O</v>
      </c>
      <c r="J124" s="11">
        <f t="shared" si="1"/>
        <v>0</v>
      </c>
    </row>
    <row r="125" spans="1:10" ht="12.75">
      <c r="A125" s="3">
        <f>inventarizace!A125</f>
        <v>124</v>
      </c>
      <c r="B125" s="26" t="str">
        <f>inventarizace!B125</f>
        <v>Acer pseudoplatanus</v>
      </c>
      <c r="C125" s="5">
        <f>inventarizace!C125</f>
        <v>65</v>
      </c>
      <c r="D125" s="7" t="str">
        <f>inventarizace!G125</f>
        <v>ZŘ+R</v>
      </c>
      <c r="J125" s="11">
        <f t="shared" si="1"/>
        <v>0</v>
      </c>
    </row>
    <row r="126" spans="1:10" ht="12.75">
      <c r="A126" s="3">
        <f>inventarizace!A126</f>
        <v>125</v>
      </c>
      <c r="B126" s="26" t="str">
        <f>inventarizace!B126</f>
        <v>Acer pseudoplatanus</v>
      </c>
      <c r="C126" s="5">
        <f>inventarizace!C126</f>
        <v>45</v>
      </c>
      <c r="D126" s="7" t="str">
        <f>inventarizace!G126</f>
        <v>ZŘ</v>
      </c>
      <c r="J126" s="11">
        <f t="shared" si="1"/>
        <v>0</v>
      </c>
    </row>
    <row r="127" spans="1:10" ht="12.75">
      <c r="A127" s="3">
        <f>inventarizace!A127</f>
        <v>126</v>
      </c>
      <c r="B127" s="26" t="str">
        <f>inventarizace!B127</f>
        <v>Acer pseudoplatanus</v>
      </c>
      <c r="C127" s="5">
        <f>inventarizace!C127</f>
        <v>65</v>
      </c>
      <c r="D127" s="7" t="str">
        <f>inventarizace!G127</f>
        <v>ZŘ+R+O</v>
      </c>
      <c r="J127" s="11">
        <f t="shared" si="1"/>
        <v>0</v>
      </c>
    </row>
    <row r="128" spans="1:10" ht="12.75">
      <c r="A128" s="3">
        <f>inventarizace!A128</f>
        <v>127</v>
      </c>
      <c r="B128" s="26" t="str">
        <f>inventarizace!B128</f>
        <v>Acer pseudoplatanus</v>
      </c>
      <c r="C128" s="5">
        <f>inventarizace!C128</f>
        <v>75</v>
      </c>
      <c r="D128" s="7" t="str">
        <f>inventarizace!G128</f>
        <v>ZŘ</v>
      </c>
      <c r="J128" s="11">
        <f t="shared" si="1"/>
        <v>0</v>
      </c>
    </row>
    <row r="129" spans="1:10" ht="12.75">
      <c r="A129" s="3">
        <f>inventarizace!A129</f>
        <v>128</v>
      </c>
      <c r="B129" s="26" t="str">
        <f>inventarizace!B129</f>
        <v>Acer pseudoplatanus</v>
      </c>
      <c r="C129" s="5">
        <f>inventarizace!C129</f>
        <v>50</v>
      </c>
      <c r="D129" s="7" t="str">
        <f>inventarizace!G129</f>
        <v>ZŘ</v>
      </c>
      <c r="J129" s="11">
        <f t="shared" si="1"/>
        <v>0</v>
      </c>
    </row>
    <row r="130" spans="1:10" ht="12.75">
      <c r="A130" s="3">
        <f>inventarizace!A130</f>
        <v>129</v>
      </c>
      <c r="B130" s="26" t="str">
        <f>inventarizace!B130</f>
        <v>Acer platanoides</v>
      </c>
      <c r="C130" s="5">
        <f>inventarizace!C130</f>
        <v>38</v>
      </c>
      <c r="D130" s="7" t="str">
        <f>inventarizace!G130</f>
        <v>ZŘ</v>
      </c>
      <c r="J130" s="11">
        <f t="shared" si="1"/>
        <v>0</v>
      </c>
    </row>
    <row r="131" spans="1:10" ht="12.75">
      <c r="A131" s="3">
        <f>inventarizace!A131</f>
        <v>130</v>
      </c>
      <c r="B131" s="26" t="str">
        <f>inventarizace!B131</f>
        <v>Acer pseudoplatanus</v>
      </c>
      <c r="C131" s="5">
        <f>inventarizace!C131</f>
        <v>55</v>
      </c>
      <c r="D131" s="7" t="str">
        <f>inventarizace!G131</f>
        <v>ZŘ+O</v>
      </c>
      <c r="J131" s="11">
        <f t="shared" si="1"/>
        <v>0</v>
      </c>
    </row>
    <row r="132" spans="1:10" ht="12.75">
      <c r="A132" s="142">
        <f>inventarizace!A132</f>
        <v>131</v>
      </c>
      <c r="B132" s="138" t="str">
        <f>inventarizace!B132</f>
        <v>Tilia platyphyllos</v>
      </c>
      <c r="C132" s="139">
        <f>inventarizace!C132</f>
        <v>15</v>
      </c>
      <c r="D132" s="140" t="str">
        <f>inventarizace!G132</f>
        <v>bez zásahu</v>
      </c>
      <c r="E132" s="141"/>
      <c r="F132" s="141"/>
      <c r="G132" s="141"/>
      <c r="H132" s="141"/>
      <c r="I132" s="141"/>
      <c r="J132" s="141">
        <f t="shared" si="1"/>
        <v>0</v>
      </c>
    </row>
    <row r="133" spans="1:10" ht="12.75">
      <c r="A133" s="3">
        <f>inventarizace!A133</f>
        <v>132</v>
      </c>
      <c r="B133" s="26" t="str">
        <f>inventarizace!B133</f>
        <v>Acer pseudoplatanus</v>
      </c>
      <c r="C133" s="5">
        <f>inventarizace!C133</f>
        <v>85</v>
      </c>
      <c r="D133" s="7" t="str">
        <f>inventarizace!G133</f>
        <v>ZŘ+O</v>
      </c>
      <c r="J133" s="11">
        <f t="shared" si="1"/>
        <v>0</v>
      </c>
    </row>
    <row r="134" spans="1:10" ht="12.75">
      <c r="A134" s="142">
        <f>inventarizace!A134</f>
        <v>133</v>
      </c>
      <c r="B134" s="138" t="str">
        <f>inventarizace!B134</f>
        <v>Acer pseudoplatanus</v>
      </c>
      <c r="C134" s="139">
        <f>inventarizace!C134</f>
        <v>0</v>
      </c>
      <c r="D134" s="140">
        <f>inventarizace!G134</f>
        <v>0</v>
      </c>
      <c r="E134" s="141"/>
      <c r="F134" s="141"/>
      <c r="G134" s="141"/>
      <c r="H134" s="141"/>
      <c r="I134" s="141"/>
      <c r="J134" s="141">
        <f t="shared" si="1"/>
        <v>0</v>
      </c>
    </row>
    <row r="135" spans="1:10" ht="12.75">
      <c r="A135" s="142">
        <f>inventarizace!A135</f>
        <v>134</v>
      </c>
      <c r="B135" s="138" t="str">
        <f>inventarizace!B135</f>
        <v>Tilia platyphyllos</v>
      </c>
      <c r="C135" s="139">
        <f>inventarizace!C135</f>
        <v>15</v>
      </c>
      <c r="D135" s="140" t="str">
        <f>inventarizace!G135</f>
        <v>bez zásahu</v>
      </c>
      <c r="E135" s="141"/>
      <c r="F135" s="141"/>
      <c r="G135" s="141"/>
      <c r="H135" s="141"/>
      <c r="I135" s="141"/>
      <c r="J135" s="141">
        <f t="shared" si="1"/>
        <v>0</v>
      </c>
    </row>
    <row r="136" spans="1:10" ht="12.75">
      <c r="A136" s="3">
        <f>inventarizace!A136</f>
        <v>135</v>
      </c>
      <c r="B136" s="26" t="str">
        <f>inventarizace!B136</f>
        <v>Acer pseudoplatanus</v>
      </c>
      <c r="C136" s="5">
        <f>inventarizace!C136</f>
        <v>50</v>
      </c>
      <c r="D136" s="7" t="str">
        <f>inventarizace!G136</f>
        <v>ZŘ</v>
      </c>
      <c r="J136" s="11">
        <f t="shared" si="1"/>
        <v>0</v>
      </c>
    </row>
    <row r="137" spans="1:10" ht="12.75">
      <c r="A137" s="3">
        <f>inventarizace!A137</f>
        <v>136</v>
      </c>
      <c r="B137" s="26" t="str">
        <f>inventarizace!B137</f>
        <v>Acer platanoides</v>
      </c>
      <c r="C137" s="5">
        <f>inventarizace!C137</f>
        <v>45</v>
      </c>
      <c r="D137" s="7" t="str">
        <f>inventarizace!G137</f>
        <v>ZŘ+O</v>
      </c>
      <c r="J137" s="11">
        <f t="shared" si="1"/>
        <v>0</v>
      </c>
    </row>
    <row r="138" spans="1:10" ht="12.75">
      <c r="A138" s="3">
        <f>inventarizace!A138</f>
        <v>137</v>
      </c>
      <c r="B138" s="26" t="str">
        <f>inventarizace!B138</f>
        <v>Acer platanoides</v>
      </c>
      <c r="C138" s="5">
        <f>inventarizace!C138</f>
        <v>45</v>
      </c>
      <c r="D138" s="7" t="str">
        <f>inventarizace!G138</f>
        <v>ZŘ+R+O</v>
      </c>
      <c r="J138" s="11">
        <f t="shared" si="1"/>
        <v>0</v>
      </c>
    </row>
    <row r="139" spans="1:10" ht="12.75">
      <c r="A139" s="3">
        <f>inventarizace!A139</f>
        <v>138</v>
      </c>
      <c r="B139" s="26" t="str">
        <f>inventarizace!B139</f>
        <v>Acer pseudoplatanus</v>
      </c>
      <c r="C139" s="5">
        <f>inventarizace!C139</f>
        <v>50</v>
      </c>
      <c r="D139" s="7" t="str">
        <f>inventarizace!G139</f>
        <v>ZŘ</v>
      </c>
      <c r="J139" s="11">
        <f t="shared" si="1"/>
        <v>0</v>
      </c>
    </row>
    <row r="140" spans="1:10" ht="12.75">
      <c r="A140" s="3">
        <f>inventarizace!A140</f>
        <v>139</v>
      </c>
      <c r="B140" s="26" t="str">
        <f>inventarizace!B140</f>
        <v>Fraxinus excelsior</v>
      </c>
      <c r="C140" s="5">
        <f>inventarizace!C140</f>
        <v>30</v>
      </c>
      <c r="D140" s="7" t="str">
        <f>inventarizace!G140</f>
        <v>ZŘ</v>
      </c>
      <c r="J140" s="11">
        <f t="shared" si="1"/>
        <v>0</v>
      </c>
    </row>
    <row r="141" spans="1:10" ht="12.75">
      <c r="A141" s="142">
        <f>inventarizace!A141</f>
        <v>140</v>
      </c>
      <c r="B141" s="138" t="str">
        <f>inventarizace!B141</f>
        <v>Tilia platyphyllos</v>
      </c>
      <c r="C141" s="139">
        <f>inventarizace!C141</f>
        <v>15</v>
      </c>
      <c r="D141" s="140" t="str">
        <f>inventarizace!G141</f>
        <v>bez zásahu</v>
      </c>
      <c r="E141" s="141"/>
      <c r="F141" s="141"/>
      <c r="G141" s="141"/>
      <c r="H141" s="141"/>
      <c r="I141" s="141"/>
      <c r="J141" s="141">
        <f aca="true" t="shared" si="2" ref="J141:J204">SUM(E141:I141)</f>
        <v>0</v>
      </c>
    </row>
    <row r="142" spans="1:10" ht="12.75">
      <c r="A142" s="3">
        <f>inventarizace!A142</f>
        <v>141</v>
      </c>
      <c r="B142" s="26" t="str">
        <f>inventarizace!B142</f>
        <v>Fraxinus excelsior</v>
      </c>
      <c r="C142" s="5">
        <f>inventarizace!C142</f>
        <v>70</v>
      </c>
      <c r="D142" s="7" t="str">
        <f>inventarizace!G142</f>
        <v>ZŘ+O</v>
      </c>
      <c r="J142" s="11">
        <f t="shared" si="2"/>
        <v>0</v>
      </c>
    </row>
    <row r="143" spans="1:10" ht="12.75">
      <c r="A143" s="3">
        <f>inventarizace!A143</f>
        <v>142</v>
      </c>
      <c r="B143" s="26" t="str">
        <f>inventarizace!B143</f>
        <v>Acer pseudoplatanus</v>
      </c>
      <c r="C143" s="5">
        <f>inventarizace!C143</f>
        <v>65</v>
      </c>
      <c r="D143" s="7" t="str">
        <f>inventarizace!G143</f>
        <v>ZŘ</v>
      </c>
      <c r="J143" s="11">
        <f t="shared" si="2"/>
        <v>0</v>
      </c>
    </row>
    <row r="144" spans="1:10" ht="12.75">
      <c r="A144" s="3">
        <f>inventarizace!A144</f>
        <v>143</v>
      </c>
      <c r="B144" s="26" t="str">
        <f>inventarizace!B144</f>
        <v>Fraxinus excelsior</v>
      </c>
      <c r="C144" s="5">
        <f>inventarizace!C144</f>
        <v>65</v>
      </c>
      <c r="D144" s="7" t="str">
        <f>inventarizace!G144</f>
        <v>ZŘ+O</v>
      </c>
      <c r="J144" s="11">
        <f t="shared" si="2"/>
        <v>0</v>
      </c>
    </row>
    <row r="145" spans="1:10" ht="12.75">
      <c r="A145" s="3">
        <f>inventarizace!A145</f>
        <v>144</v>
      </c>
      <c r="B145" s="26" t="str">
        <f>inventarizace!B145</f>
        <v>Fraxinus excelsior</v>
      </c>
      <c r="C145" s="5">
        <f>inventarizace!C145</f>
        <v>45</v>
      </c>
      <c r="D145" s="7" t="str">
        <f>inventarizace!G145</f>
        <v>ZŘ</v>
      </c>
      <c r="J145" s="11">
        <f t="shared" si="2"/>
        <v>0</v>
      </c>
    </row>
    <row r="146" spans="1:10" ht="12.75">
      <c r="A146" s="142">
        <f>inventarizace!A146</f>
        <v>145</v>
      </c>
      <c r="B146" s="138" t="str">
        <f>inventarizace!B146</f>
        <v>Tilia platyphyllos</v>
      </c>
      <c r="C146" s="139">
        <f>inventarizace!C146</f>
        <v>15</v>
      </c>
      <c r="D146" s="140" t="str">
        <f>inventarizace!G146</f>
        <v>bez zásahu</v>
      </c>
      <c r="E146" s="141"/>
      <c r="F146" s="141"/>
      <c r="G146" s="141"/>
      <c r="H146" s="141"/>
      <c r="I146" s="141"/>
      <c r="J146" s="141">
        <f t="shared" si="2"/>
        <v>0</v>
      </c>
    </row>
    <row r="147" spans="1:10" ht="12.75">
      <c r="A147" s="3">
        <f>inventarizace!A147</f>
        <v>146</v>
      </c>
      <c r="B147" s="26" t="str">
        <f>inventarizace!B147</f>
        <v>Fraxinus excelsior</v>
      </c>
      <c r="C147" s="5">
        <f>inventarizace!C147</f>
        <v>35</v>
      </c>
      <c r="D147" s="7" t="str">
        <f>inventarizace!G147</f>
        <v>ZŘ+O</v>
      </c>
      <c r="J147" s="11">
        <f t="shared" si="2"/>
        <v>0</v>
      </c>
    </row>
    <row r="148" spans="1:10" ht="12.75">
      <c r="A148" s="3">
        <f>inventarizace!A148</f>
        <v>147</v>
      </c>
      <c r="B148" s="26" t="str">
        <f>inventarizace!B148</f>
        <v>Fraxinus excelsior</v>
      </c>
      <c r="C148" s="5">
        <f>inventarizace!C148</f>
        <v>55</v>
      </c>
      <c r="D148" s="7" t="str">
        <f>inventarizace!G148</f>
        <v>ZŘ+O</v>
      </c>
      <c r="J148" s="11">
        <f t="shared" si="2"/>
        <v>0</v>
      </c>
    </row>
    <row r="149" spans="1:10" ht="12.75">
      <c r="A149" s="3">
        <f>inventarizace!A149</f>
        <v>148</v>
      </c>
      <c r="B149" s="26" t="str">
        <f>inventarizace!B149</f>
        <v>Fraxinus excelsior</v>
      </c>
      <c r="C149" s="5">
        <f>inventarizace!C149</f>
        <v>55</v>
      </c>
      <c r="D149" s="7" t="str">
        <f>inventarizace!G149</f>
        <v>ZŘ+O</v>
      </c>
      <c r="J149" s="11">
        <f t="shared" si="2"/>
        <v>0</v>
      </c>
    </row>
    <row r="150" spans="1:10" ht="12.75">
      <c r="A150" s="3">
        <f>inventarizace!A150</f>
        <v>149</v>
      </c>
      <c r="B150" s="26" t="str">
        <f>inventarizace!B150</f>
        <v>Acer pseudoplatanus</v>
      </c>
      <c r="C150" s="5">
        <f>inventarizace!C150</f>
        <v>95</v>
      </c>
      <c r="D150" s="7" t="str">
        <f>inventarizace!G150</f>
        <v>ZŘ</v>
      </c>
      <c r="J150" s="11">
        <f t="shared" si="2"/>
        <v>0</v>
      </c>
    </row>
    <row r="151" spans="1:10" ht="12.75">
      <c r="A151" s="3">
        <f>inventarizace!A151</f>
        <v>150</v>
      </c>
      <c r="B151" s="26" t="str">
        <f>inventarizace!B151</f>
        <v>Fraxinus excelsior</v>
      </c>
      <c r="C151" s="5">
        <f>inventarizace!C151</f>
        <v>60</v>
      </c>
      <c r="D151" s="7" t="str">
        <f>inventarizace!G151</f>
        <v>ZŘ+R</v>
      </c>
      <c r="J151" s="11">
        <f t="shared" si="2"/>
        <v>0</v>
      </c>
    </row>
    <row r="152" spans="1:10" ht="12.75">
      <c r="A152" s="142">
        <f>inventarizace!A152</f>
        <v>151</v>
      </c>
      <c r="B152" s="138" t="str">
        <f>inventarizace!B152</f>
        <v>Tilia platyphyllos</v>
      </c>
      <c r="C152" s="139">
        <f>inventarizace!C152</f>
        <v>15</v>
      </c>
      <c r="D152" s="140" t="str">
        <f>inventarizace!G152</f>
        <v>bez zásahu</v>
      </c>
      <c r="E152" s="141"/>
      <c r="F152" s="141"/>
      <c r="G152" s="141"/>
      <c r="H152" s="141"/>
      <c r="I152" s="141"/>
      <c r="J152" s="141">
        <f t="shared" si="2"/>
        <v>0</v>
      </c>
    </row>
    <row r="153" spans="1:10" ht="12.75">
      <c r="A153" s="142">
        <f>inventarizace!A153</f>
        <v>152</v>
      </c>
      <c r="B153" s="138" t="str">
        <f>inventarizace!B153</f>
        <v>Tilia platyphyllos</v>
      </c>
      <c r="C153" s="139">
        <f>inventarizace!C153</f>
        <v>15</v>
      </c>
      <c r="D153" s="140" t="str">
        <f>inventarizace!G153</f>
        <v>bez zásahu</v>
      </c>
      <c r="E153" s="141"/>
      <c r="F153" s="141"/>
      <c r="G153" s="141"/>
      <c r="H153" s="141"/>
      <c r="I153" s="141"/>
      <c r="J153" s="141">
        <f t="shared" si="2"/>
        <v>0</v>
      </c>
    </row>
    <row r="154" spans="1:10" ht="12.75">
      <c r="A154" s="142">
        <f>inventarizace!A154</f>
        <v>153</v>
      </c>
      <c r="B154" s="138" t="str">
        <f>inventarizace!B154</f>
        <v>Tilia platyphyllos</v>
      </c>
      <c r="C154" s="139">
        <f>inventarizace!C154</f>
        <v>15</v>
      </c>
      <c r="D154" s="140" t="str">
        <f>inventarizace!G154</f>
        <v>bez zásahu</v>
      </c>
      <c r="E154" s="141"/>
      <c r="F154" s="141"/>
      <c r="G154" s="141"/>
      <c r="H154" s="141"/>
      <c r="I154" s="141"/>
      <c r="J154" s="141">
        <f t="shared" si="2"/>
        <v>0</v>
      </c>
    </row>
    <row r="155" spans="1:10" ht="12.75">
      <c r="A155" s="142">
        <f>inventarizace!A155</f>
        <v>154</v>
      </c>
      <c r="B155" s="138" t="str">
        <f>inventarizace!B155</f>
        <v>Tilia platyphyllos</v>
      </c>
      <c r="C155" s="139">
        <f>inventarizace!C155</f>
        <v>20</v>
      </c>
      <c r="D155" s="140" t="str">
        <f>inventarizace!G155</f>
        <v>bez zásahu</v>
      </c>
      <c r="E155" s="141"/>
      <c r="F155" s="141"/>
      <c r="G155" s="141"/>
      <c r="H155" s="141"/>
      <c r="I155" s="141"/>
      <c r="J155" s="141">
        <f t="shared" si="2"/>
        <v>0</v>
      </c>
    </row>
    <row r="156" spans="1:10" ht="12.75">
      <c r="A156" s="3">
        <f>inventarizace!A156</f>
        <v>155</v>
      </c>
      <c r="B156" s="26" t="str">
        <f>inventarizace!B156</f>
        <v>Fraxinus excelsior</v>
      </c>
      <c r="C156" s="5">
        <f>inventarizace!C156</f>
        <v>60</v>
      </c>
      <c r="D156" s="7" t="str">
        <f>inventarizace!G156</f>
        <v>ZŘ+O</v>
      </c>
      <c r="J156" s="11"/>
    </row>
    <row r="157" spans="1:10" ht="12.75">
      <c r="A157" s="3">
        <f>inventarizace!A157</f>
        <v>156</v>
      </c>
      <c r="B157" s="26" t="str">
        <f>inventarizace!B157</f>
        <v>Acer platanoides</v>
      </c>
      <c r="C157" s="5">
        <f>inventarizace!C157</f>
        <v>40</v>
      </c>
      <c r="D157" s="7" t="str">
        <f>inventarizace!G157</f>
        <v>ZŘ+R</v>
      </c>
      <c r="J157" s="11"/>
    </row>
    <row r="158" spans="1:10" ht="12.75">
      <c r="A158" s="142">
        <f>inventarizace!A158</f>
        <v>157</v>
      </c>
      <c r="B158" s="138" t="str">
        <f>inventarizace!B158</f>
        <v>Tilia platyphyllos</v>
      </c>
      <c r="C158" s="139">
        <f>inventarizace!C158</f>
        <v>20</v>
      </c>
      <c r="D158" s="140" t="str">
        <f>inventarizace!G158</f>
        <v>bez zásahu</v>
      </c>
      <c r="E158" s="141"/>
      <c r="F158" s="141"/>
      <c r="G158" s="141"/>
      <c r="H158" s="141"/>
      <c r="I158" s="141"/>
      <c r="J158" s="141">
        <f t="shared" si="2"/>
        <v>0</v>
      </c>
    </row>
    <row r="159" spans="1:10" ht="12.75">
      <c r="A159" s="142">
        <f>inventarizace!A159</f>
        <v>158</v>
      </c>
      <c r="B159" s="138" t="str">
        <f>inventarizace!B159</f>
        <v>Tilia platyphyllos</v>
      </c>
      <c r="C159" s="139">
        <f>inventarizace!C159</f>
        <v>20</v>
      </c>
      <c r="D159" s="140" t="str">
        <f>inventarizace!G159</f>
        <v>bez zásahu</v>
      </c>
      <c r="E159" s="141"/>
      <c r="F159" s="141"/>
      <c r="G159" s="141"/>
      <c r="H159" s="141"/>
      <c r="I159" s="141"/>
      <c r="J159" s="141">
        <f t="shared" si="2"/>
        <v>0</v>
      </c>
    </row>
    <row r="160" spans="1:10" ht="12.75">
      <c r="A160" s="142">
        <f>inventarizace!A160</f>
        <v>159</v>
      </c>
      <c r="B160" s="138" t="str">
        <f>inventarizace!B160</f>
        <v>Tilia platyphyllos</v>
      </c>
      <c r="C160" s="139">
        <f>inventarizace!C160</f>
        <v>15</v>
      </c>
      <c r="D160" s="140" t="str">
        <f>inventarizace!G160</f>
        <v>bez zásahu</v>
      </c>
      <c r="E160" s="141"/>
      <c r="F160" s="141"/>
      <c r="G160" s="141"/>
      <c r="H160" s="141"/>
      <c r="I160" s="141"/>
      <c r="J160" s="141">
        <f t="shared" si="2"/>
        <v>0</v>
      </c>
    </row>
    <row r="161" spans="1:10" ht="12.75">
      <c r="A161" s="142">
        <f>inventarizace!A161</f>
        <v>160</v>
      </c>
      <c r="B161" s="138" t="str">
        <f>inventarizace!B161</f>
        <v>Tilia platyphyllos</v>
      </c>
      <c r="C161" s="139">
        <f>inventarizace!C161</f>
        <v>20</v>
      </c>
      <c r="D161" s="140" t="str">
        <f>inventarizace!G161</f>
        <v>bez zásahu</v>
      </c>
      <c r="E161" s="141"/>
      <c r="F161" s="141"/>
      <c r="G161" s="141"/>
      <c r="H161" s="141"/>
      <c r="I161" s="141"/>
      <c r="J161" s="141">
        <f t="shared" si="2"/>
        <v>0</v>
      </c>
    </row>
    <row r="162" spans="1:10" ht="12.75">
      <c r="A162" s="3">
        <f>inventarizace!A162</f>
        <v>161</v>
      </c>
      <c r="B162" s="26" t="str">
        <f>inventarizace!B162</f>
        <v>Acer pseudoplatanus</v>
      </c>
      <c r="C162" s="5">
        <f>inventarizace!C162</f>
        <v>80</v>
      </c>
      <c r="D162" s="7" t="str">
        <f>inventarizace!G162</f>
        <v>ZŘ+O</v>
      </c>
      <c r="J162" s="11">
        <f t="shared" si="2"/>
        <v>0</v>
      </c>
    </row>
    <row r="163" spans="1:10" ht="12.75">
      <c r="A163" s="3">
        <f>inventarizace!A163</f>
        <v>162</v>
      </c>
      <c r="B163" s="26" t="str">
        <f>inventarizace!B163</f>
        <v>Fraxinus excelsior</v>
      </c>
      <c r="C163" s="5">
        <f>inventarizace!C163</f>
        <v>55</v>
      </c>
      <c r="D163" s="7" t="str">
        <f>inventarizace!G163</f>
        <v>ZŘ+O</v>
      </c>
      <c r="J163" s="11">
        <f t="shared" si="2"/>
        <v>0</v>
      </c>
    </row>
    <row r="164" spans="1:10" ht="12.75">
      <c r="A164" s="3">
        <f>inventarizace!A164</f>
        <v>163</v>
      </c>
      <c r="B164" s="26" t="str">
        <f>inventarizace!B164</f>
        <v>Fraxinus excelsior</v>
      </c>
      <c r="C164" s="5">
        <f>inventarizace!C164</f>
        <v>50</v>
      </c>
      <c r="D164" s="7" t="str">
        <f>inventarizace!G164</f>
        <v>ZŘ</v>
      </c>
      <c r="J164" s="11">
        <f t="shared" si="2"/>
        <v>0</v>
      </c>
    </row>
    <row r="165" spans="1:10" ht="12.75">
      <c r="A165" s="3">
        <f>inventarizace!A165</f>
        <v>164</v>
      </c>
      <c r="B165" s="26" t="str">
        <f>inventarizace!B165</f>
        <v>Acer platanoides</v>
      </c>
      <c r="C165" s="5">
        <f>inventarizace!C165</f>
        <v>40</v>
      </c>
      <c r="D165" s="7" t="str">
        <f>inventarizace!G165</f>
        <v>ZŘ</v>
      </c>
      <c r="J165" s="11">
        <f t="shared" si="2"/>
        <v>0</v>
      </c>
    </row>
    <row r="166" spans="1:10" ht="12.75">
      <c r="A166" s="3">
        <f>inventarizace!A166</f>
        <v>165</v>
      </c>
      <c r="B166" s="26" t="str">
        <f>inventarizace!B166</f>
        <v>Fraxinus excelsior</v>
      </c>
      <c r="C166" s="5">
        <f>inventarizace!C166</f>
        <v>50</v>
      </c>
      <c r="D166" s="7" t="str">
        <f>inventarizace!G166</f>
        <v>ZŘ</v>
      </c>
      <c r="J166" s="11">
        <f t="shared" si="2"/>
        <v>0</v>
      </c>
    </row>
    <row r="167" spans="1:10" ht="12.75">
      <c r="A167" s="3">
        <f>inventarizace!A167</f>
        <v>166</v>
      </c>
      <c r="B167" s="26" t="str">
        <f>inventarizace!B167</f>
        <v>Fraxinus excelsior</v>
      </c>
      <c r="C167" s="5">
        <f>inventarizace!C167</f>
        <v>60</v>
      </c>
      <c r="D167" s="7" t="str">
        <f>inventarizace!G167</f>
        <v>ZŘ+O</v>
      </c>
      <c r="J167" s="11">
        <f t="shared" si="2"/>
        <v>0</v>
      </c>
    </row>
    <row r="168" spans="1:10" ht="12.75">
      <c r="A168" s="3">
        <f>inventarizace!A168</f>
        <v>167</v>
      </c>
      <c r="B168" s="26" t="str">
        <f>inventarizace!B168</f>
        <v>Fraxinus excelsior</v>
      </c>
      <c r="C168" s="5">
        <f>inventarizace!C168</f>
        <v>45</v>
      </c>
      <c r="D168" s="7" t="str">
        <f>inventarizace!G168</f>
        <v>ZŘ+O</v>
      </c>
      <c r="J168" s="11">
        <f t="shared" si="2"/>
        <v>0</v>
      </c>
    </row>
    <row r="169" spans="1:10" ht="12.75">
      <c r="A169" s="3">
        <f>inventarizace!A169</f>
        <v>168</v>
      </c>
      <c r="B169" s="26" t="str">
        <f>inventarizace!B169</f>
        <v>Acer pseudoplatanus</v>
      </c>
      <c r="C169" s="5">
        <f>inventarizace!C169</f>
        <v>35</v>
      </c>
      <c r="D169" s="7" t="str">
        <f>inventarizace!G169</f>
        <v>ZŘ</v>
      </c>
      <c r="J169" s="11">
        <f t="shared" si="2"/>
        <v>0</v>
      </c>
    </row>
    <row r="170" spans="1:10" ht="12.75">
      <c r="A170" s="142">
        <f>inventarizace!A170</f>
        <v>169</v>
      </c>
      <c r="B170" s="138" t="str">
        <f>inventarizace!B170</f>
        <v>Tilia platyphyllos</v>
      </c>
      <c r="C170" s="139">
        <f>inventarizace!C170</f>
        <v>10</v>
      </c>
      <c r="D170" s="140" t="str">
        <f>inventarizace!G170</f>
        <v>bez zásahu</v>
      </c>
      <c r="E170" s="141"/>
      <c r="F170" s="141"/>
      <c r="G170" s="141"/>
      <c r="H170" s="141"/>
      <c r="I170" s="141"/>
      <c r="J170" s="141">
        <f t="shared" si="2"/>
        <v>0</v>
      </c>
    </row>
    <row r="171" spans="1:10" ht="12.75">
      <c r="A171" s="3">
        <f>inventarizace!A171</f>
        <v>170</v>
      </c>
      <c r="B171" s="26" t="str">
        <f>inventarizace!B171</f>
        <v>Fraxinus excelsior</v>
      </c>
      <c r="C171" s="5">
        <f>inventarizace!C171</f>
        <v>55</v>
      </c>
      <c r="D171" s="7" t="str">
        <f>inventarizace!G171</f>
        <v>ZŘ+O</v>
      </c>
      <c r="J171" s="11">
        <f t="shared" si="2"/>
        <v>0</v>
      </c>
    </row>
    <row r="172" spans="1:10" ht="12.75">
      <c r="A172" s="3">
        <f>inventarizace!A172</f>
        <v>171</v>
      </c>
      <c r="B172" s="26" t="str">
        <f>inventarizace!B172</f>
        <v>Fraxinus excelsior</v>
      </c>
      <c r="C172" s="5">
        <f>inventarizace!C172</f>
        <v>55</v>
      </c>
      <c r="D172" s="7" t="str">
        <f>inventarizace!G172</f>
        <v>ZŘ+O</v>
      </c>
      <c r="J172" s="11">
        <f t="shared" si="2"/>
        <v>0</v>
      </c>
    </row>
    <row r="173" spans="1:10" ht="12.75">
      <c r="A173" s="3">
        <f>inventarizace!A173</f>
        <v>172</v>
      </c>
      <c r="B173" s="26" t="str">
        <f>inventarizace!B173</f>
        <v>Tilia platyphyllos</v>
      </c>
      <c r="C173" s="5">
        <f>inventarizace!C173</f>
        <v>15</v>
      </c>
      <c r="D173" s="7" t="str">
        <f>inventarizace!G173</f>
        <v>bez zásahu</v>
      </c>
      <c r="J173" s="11">
        <f t="shared" si="2"/>
        <v>0</v>
      </c>
    </row>
    <row r="174" spans="1:10" ht="12.75">
      <c r="A174" s="3">
        <f>inventarizace!A174</f>
        <v>173</v>
      </c>
      <c r="B174" s="26" t="str">
        <f>inventarizace!B174</f>
        <v>Fraxinus excelsior</v>
      </c>
      <c r="C174" s="5">
        <f>inventarizace!C174</f>
        <v>60</v>
      </c>
      <c r="D174" s="7" t="str">
        <f>inventarizace!G174</f>
        <v>ZŘ+O</v>
      </c>
      <c r="J174" s="11">
        <f t="shared" si="2"/>
        <v>0</v>
      </c>
    </row>
    <row r="175" spans="1:10" ht="12.75">
      <c r="A175" s="3">
        <f>inventarizace!A175</f>
        <v>174</v>
      </c>
      <c r="B175" s="26" t="str">
        <f>inventarizace!B175</f>
        <v>Acer pseudoplatanus</v>
      </c>
      <c r="C175" s="5">
        <f>inventarizace!C175</f>
        <v>70</v>
      </c>
      <c r="D175" s="7" t="str">
        <f>inventarizace!G175</f>
        <v>ZŘ+O</v>
      </c>
      <c r="J175" s="11">
        <f t="shared" si="2"/>
        <v>0</v>
      </c>
    </row>
    <row r="176" spans="1:10" ht="12.75">
      <c r="A176" s="142">
        <f>inventarizace!A176</f>
        <v>175</v>
      </c>
      <c r="B176" s="138" t="str">
        <f>inventarizace!B176</f>
        <v>Tilia platyphyllos</v>
      </c>
      <c r="C176" s="139">
        <f>inventarizace!C176</f>
        <v>15</v>
      </c>
      <c r="D176" s="140" t="str">
        <f>inventarizace!G176</f>
        <v>bez zásahu</v>
      </c>
      <c r="E176" s="141"/>
      <c r="F176" s="141"/>
      <c r="G176" s="141"/>
      <c r="H176" s="141"/>
      <c r="I176" s="141"/>
      <c r="J176" s="141">
        <f t="shared" si="2"/>
        <v>0</v>
      </c>
    </row>
    <row r="177" spans="1:10" ht="12.75">
      <c r="A177" s="142">
        <f>inventarizace!A177</f>
        <v>176</v>
      </c>
      <c r="B177" s="138" t="str">
        <f>inventarizace!B177</f>
        <v>Tilia platyphyllos</v>
      </c>
      <c r="C177" s="139">
        <f>inventarizace!C177</f>
        <v>15</v>
      </c>
      <c r="D177" s="140" t="str">
        <f>inventarizace!G177</f>
        <v>bez zásahu</v>
      </c>
      <c r="E177" s="141"/>
      <c r="F177" s="141"/>
      <c r="G177" s="141"/>
      <c r="H177" s="141"/>
      <c r="I177" s="141"/>
      <c r="J177" s="141">
        <f t="shared" si="2"/>
        <v>0</v>
      </c>
    </row>
    <row r="178" spans="1:10" ht="12.75">
      <c r="A178" s="3">
        <f>inventarizace!A178</f>
        <v>177</v>
      </c>
      <c r="B178" s="26" t="str">
        <f>inventarizace!B178</f>
        <v>Acer pseudoplatanus</v>
      </c>
      <c r="C178" s="5">
        <f>inventarizace!C178</f>
        <v>45</v>
      </c>
      <c r="D178" s="7" t="str">
        <f>inventarizace!G178</f>
        <v>ZŘ</v>
      </c>
      <c r="J178" s="11">
        <f t="shared" si="2"/>
        <v>0</v>
      </c>
    </row>
    <row r="179" spans="1:10" ht="12.75">
      <c r="A179" s="3">
        <f>inventarizace!A179</f>
        <v>178</v>
      </c>
      <c r="B179" s="26" t="str">
        <f>inventarizace!B179</f>
        <v>Fraxinus excelsior</v>
      </c>
      <c r="C179" s="5">
        <f>inventarizace!C179</f>
        <v>40</v>
      </c>
      <c r="D179" s="7" t="str">
        <f>inventarizace!G179</f>
        <v>ZŘ</v>
      </c>
      <c r="J179" s="11">
        <f t="shared" si="2"/>
        <v>0</v>
      </c>
    </row>
    <row r="180" spans="1:10" ht="12.75">
      <c r="A180" s="3">
        <f>inventarizace!A180</f>
        <v>179</v>
      </c>
      <c r="B180" s="26" t="str">
        <f>inventarizace!B180</f>
        <v>Acer pseudoplatanus</v>
      </c>
      <c r="C180" s="5">
        <f>inventarizace!C180</f>
        <v>45</v>
      </c>
      <c r="D180" s="7" t="str">
        <f>inventarizace!G180</f>
        <v>ZŘ</v>
      </c>
      <c r="J180" s="11">
        <f t="shared" si="2"/>
        <v>0</v>
      </c>
    </row>
    <row r="181" spans="1:10" ht="12.75">
      <c r="A181" s="3">
        <f>inventarizace!A181</f>
        <v>180</v>
      </c>
      <c r="B181" s="26" t="str">
        <f>inventarizace!B181</f>
        <v>Fraxinus excelsior</v>
      </c>
      <c r="C181" s="5">
        <f>inventarizace!C181</f>
        <v>40</v>
      </c>
      <c r="D181" s="7" t="str">
        <f>inventarizace!G181</f>
        <v>ZŘ</v>
      </c>
      <c r="J181" s="11">
        <f t="shared" si="2"/>
        <v>0</v>
      </c>
    </row>
    <row r="182" spans="1:10" ht="12.75">
      <c r="A182" s="3">
        <f>inventarizace!A182</f>
        <v>181</v>
      </c>
      <c r="B182" s="26" t="str">
        <f>inventarizace!B182</f>
        <v>Acer pseudoplatanus</v>
      </c>
      <c r="C182" s="5">
        <f>inventarizace!C182</f>
        <v>30</v>
      </c>
      <c r="D182" s="7" t="str">
        <f>inventarizace!G182</f>
        <v>ZŘ</v>
      </c>
      <c r="J182" s="11">
        <f t="shared" si="2"/>
        <v>0</v>
      </c>
    </row>
    <row r="183" spans="1:10" ht="12.75">
      <c r="A183" s="3">
        <f>inventarizace!A183</f>
        <v>182</v>
      </c>
      <c r="B183" s="26" t="str">
        <f>inventarizace!B183</f>
        <v>Fraxinus excelsior</v>
      </c>
      <c r="C183" s="5">
        <f>inventarizace!C183</f>
        <v>70</v>
      </c>
      <c r="D183" s="7" t="str">
        <f>inventarizace!G183</f>
        <v>ZŘ+O</v>
      </c>
      <c r="J183" s="11">
        <f t="shared" si="2"/>
        <v>0</v>
      </c>
    </row>
    <row r="184" spans="1:10" ht="12.75">
      <c r="A184" s="142"/>
      <c r="B184" s="144" t="str">
        <f>inventarizace!B184</f>
        <v>mezera mezi stromy, odbočka polní cesty </v>
      </c>
      <c r="C184" s="139"/>
      <c r="D184" s="140"/>
      <c r="E184" s="141"/>
      <c r="F184" s="141"/>
      <c r="G184" s="141"/>
      <c r="H184" s="141"/>
      <c r="I184" s="141"/>
      <c r="J184" s="141"/>
    </row>
    <row r="185" spans="1:10" ht="12.75">
      <c r="A185" s="3">
        <f>inventarizace!A185</f>
        <v>183</v>
      </c>
      <c r="B185" s="26" t="str">
        <f>inventarizace!B185</f>
        <v>Tilia cordata</v>
      </c>
      <c r="C185" s="5">
        <f>inventarizace!C185</f>
        <v>80</v>
      </c>
      <c r="D185" s="7" t="str">
        <f>inventarizace!G185</f>
        <v>ZŘ+R+O</v>
      </c>
      <c r="J185" s="11">
        <f t="shared" si="2"/>
        <v>0</v>
      </c>
    </row>
    <row r="186" spans="1:10" ht="12.75">
      <c r="A186" s="3">
        <f>inventarizace!A186</f>
        <v>184</v>
      </c>
      <c r="B186" s="26" t="str">
        <f>inventarizace!B186</f>
        <v>Fraxinus excelsior</v>
      </c>
      <c r="C186" s="5">
        <f>inventarizace!C186</f>
        <v>65</v>
      </c>
      <c r="D186" s="7" t="str">
        <f>inventarizace!G186</f>
        <v>ZŘ+R+O</v>
      </c>
      <c r="J186" s="11">
        <f t="shared" si="2"/>
        <v>0</v>
      </c>
    </row>
    <row r="187" spans="1:10" ht="12.75">
      <c r="A187" s="3">
        <f>inventarizace!A187</f>
        <v>185</v>
      </c>
      <c r="B187" s="26" t="str">
        <f>inventarizace!B187</f>
        <v>Fraxinus excelsior</v>
      </c>
      <c r="C187" s="5">
        <f>inventarizace!C187</f>
        <v>40</v>
      </c>
      <c r="D187" s="7" t="str">
        <f>inventarizace!G187</f>
        <v>ZŘ+O</v>
      </c>
      <c r="J187" s="11">
        <f t="shared" si="2"/>
        <v>0</v>
      </c>
    </row>
    <row r="188" spans="1:10" ht="12.75">
      <c r="A188" s="3">
        <f>inventarizace!A188</f>
        <v>186</v>
      </c>
      <c r="B188" s="26" t="str">
        <f>inventarizace!B188</f>
        <v>Acer pseudoplatanus</v>
      </c>
      <c r="C188" s="5">
        <f>inventarizace!C188</f>
        <v>50</v>
      </c>
      <c r="D188" s="7" t="str">
        <f>inventarizace!G188</f>
        <v>ZŘ</v>
      </c>
      <c r="J188" s="11">
        <f t="shared" si="2"/>
        <v>0</v>
      </c>
    </row>
    <row r="189" spans="1:10" ht="12.75">
      <c r="A189" s="3">
        <f>inventarizace!A189</f>
        <v>187</v>
      </c>
      <c r="B189" s="26" t="str">
        <f>inventarizace!B189</f>
        <v>Acer pseudoplatanus</v>
      </c>
      <c r="C189" s="5">
        <f>inventarizace!C189</f>
        <v>30</v>
      </c>
      <c r="D189" s="7" t="str">
        <f>inventarizace!G189</f>
        <v>ZŘ</v>
      </c>
      <c r="J189" s="11">
        <f t="shared" si="2"/>
        <v>0</v>
      </c>
    </row>
    <row r="190" spans="1:10" ht="12.75">
      <c r="A190" s="3">
        <f>inventarizace!A190</f>
        <v>188</v>
      </c>
      <c r="B190" s="26" t="str">
        <f>inventarizace!B190</f>
        <v>Acer pseudoplatanus</v>
      </c>
      <c r="C190" s="5">
        <f>inventarizace!C190</f>
        <v>35</v>
      </c>
      <c r="D190" s="7" t="str">
        <f>inventarizace!G190</f>
        <v>ZŘ</v>
      </c>
      <c r="J190" s="11">
        <f t="shared" si="2"/>
        <v>0</v>
      </c>
    </row>
    <row r="191" spans="1:10" ht="12.75">
      <c r="A191" s="3">
        <f>inventarizace!A191</f>
        <v>189</v>
      </c>
      <c r="B191" s="26" t="str">
        <f>inventarizace!B191</f>
        <v>Fraxinus excelsior</v>
      </c>
      <c r="C191" s="5">
        <f>inventarizace!C191</f>
        <v>55</v>
      </c>
      <c r="D191" s="7" t="str">
        <f>inventarizace!G191</f>
        <v>ZŘ+O</v>
      </c>
      <c r="J191" s="11">
        <f t="shared" si="2"/>
        <v>0</v>
      </c>
    </row>
    <row r="192" spans="1:10" ht="12.75">
      <c r="A192" s="3">
        <f>inventarizace!A192</f>
        <v>190</v>
      </c>
      <c r="B192" s="26" t="str">
        <f>inventarizace!B192</f>
        <v>Fraxinus excelsior</v>
      </c>
      <c r="C192" s="5">
        <f>inventarizace!C192</f>
        <v>38</v>
      </c>
      <c r="D192" s="7" t="str">
        <f>inventarizace!G192</f>
        <v>ZŘ</v>
      </c>
      <c r="J192" s="11">
        <f t="shared" si="2"/>
        <v>0</v>
      </c>
    </row>
    <row r="193" spans="1:10" ht="12.75">
      <c r="A193" s="3">
        <f>inventarizace!A193</f>
        <v>191</v>
      </c>
      <c r="B193" s="26" t="str">
        <f>inventarizace!B193</f>
        <v>Acer pseudoplatanus</v>
      </c>
      <c r="C193" s="5">
        <f>inventarizace!C193</f>
        <v>40</v>
      </c>
      <c r="D193" s="7" t="str">
        <f>inventarizace!G193</f>
        <v>ZŘ</v>
      </c>
      <c r="J193" s="11">
        <f t="shared" si="2"/>
        <v>0</v>
      </c>
    </row>
    <row r="194" spans="1:10" ht="12.75">
      <c r="A194" s="3">
        <f>inventarizace!A194</f>
        <v>192</v>
      </c>
      <c r="B194" s="26" t="str">
        <f>inventarizace!B194</f>
        <v>Fraxinus excelsior</v>
      </c>
      <c r="C194" s="5">
        <f>inventarizace!C194</f>
        <v>30</v>
      </c>
      <c r="D194" s="7" t="str">
        <f>inventarizace!G194</f>
        <v>ZŘ</v>
      </c>
      <c r="J194" s="11">
        <f t="shared" si="2"/>
        <v>0</v>
      </c>
    </row>
    <row r="195" spans="1:10" ht="12.75">
      <c r="A195" s="3">
        <f>inventarizace!A195</f>
        <v>193</v>
      </c>
      <c r="B195" s="26" t="str">
        <f>inventarizace!B195</f>
        <v>Fraxinus excelsior</v>
      </c>
      <c r="C195" s="5">
        <f>inventarizace!C195</f>
        <v>35</v>
      </c>
      <c r="D195" s="7" t="str">
        <f>inventarizace!G195</f>
        <v>ZŘ</v>
      </c>
      <c r="J195" s="11">
        <f t="shared" si="2"/>
        <v>0</v>
      </c>
    </row>
    <row r="196" spans="1:10" ht="12.75">
      <c r="A196" s="3">
        <f>inventarizace!A196</f>
        <v>194</v>
      </c>
      <c r="B196" s="26" t="str">
        <f>inventarizace!B196</f>
        <v>Acer pseudoplatanus</v>
      </c>
      <c r="C196" s="5">
        <f>inventarizace!C196</f>
        <v>40</v>
      </c>
      <c r="D196" s="7" t="str">
        <f>inventarizace!G196</f>
        <v>ZŘ</v>
      </c>
      <c r="J196" s="11">
        <f t="shared" si="2"/>
        <v>0</v>
      </c>
    </row>
    <row r="197" spans="1:10" ht="12.75">
      <c r="A197" s="3">
        <f>inventarizace!A197</f>
        <v>195</v>
      </c>
      <c r="B197" s="26" t="str">
        <f>inventarizace!B197</f>
        <v>Fraxinus excelsior</v>
      </c>
      <c r="C197" s="5">
        <f>inventarizace!C197</f>
        <v>40</v>
      </c>
      <c r="D197" s="7" t="str">
        <f>inventarizace!G197</f>
        <v>ZŘ</v>
      </c>
      <c r="J197" s="11">
        <f t="shared" si="2"/>
        <v>0</v>
      </c>
    </row>
    <row r="198" spans="1:10" ht="12.75">
      <c r="A198" s="3">
        <f>inventarizace!A198</f>
        <v>196</v>
      </c>
      <c r="B198" s="26" t="str">
        <f>inventarizace!B198</f>
        <v>Fraxinus excelsior</v>
      </c>
      <c r="C198" s="5">
        <f>inventarizace!C198</f>
        <v>55</v>
      </c>
      <c r="D198" s="7" t="str">
        <f>inventarizace!G198</f>
        <v>ZŘ</v>
      </c>
      <c r="J198" s="11">
        <f t="shared" si="2"/>
        <v>0</v>
      </c>
    </row>
    <row r="199" spans="1:10" ht="12.75">
      <c r="A199" s="3">
        <f>inventarizace!A199</f>
        <v>197</v>
      </c>
      <c r="B199" s="26" t="str">
        <f>inventarizace!B199</f>
        <v>Fraxinus excelsior</v>
      </c>
      <c r="C199" s="5">
        <f>inventarizace!C199</f>
        <v>40</v>
      </c>
      <c r="D199" s="7" t="str">
        <f>inventarizace!G199</f>
        <v>ZŘ+O</v>
      </c>
      <c r="J199" s="11">
        <f t="shared" si="2"/>
        <v>0</v>
      </c>
    </row>
    <row r="200" spans="1:10" ht="12.75">
      <c r="A200" s="3">
        <f>inventarizace!A200</f>
        <v>198</v>
      </c>
      <c r="B200" s="26" t="str">
        <f>inventarizace!B200</f>
        <v>Tilia cordata</v>
      </c>
      <c r="C200" s="5">
        <f>inventarizace!C200</f>
        <v>40</v>
      </c>
      <c r="D200" s="7" t="str">
        <f>inventarizace!G200</f>
        <v>ZŘ+O</v>
      </c>
      <c r="J200" s="11">
        <f t="shared" si="2"/>
        <v>0</v>
      </c>
    </row>
    <row r="201" spans="1:10" ht="12.75">
      <c r="A201" s="3">
        <f>inventarizace!A201</f>
        <v>199</v>
      </c>
      <c r="B201" s="26" t="str">
        <f>inventarizace!B201</f>
        <v>Acer pseudoplatanus</v>
      </c>
      <c r="C201" s="5">
        <f>inventarizace!C201</f>
        <v>35</v>
      </c>
      <c r="D201" s="7" t="str">
        <f>inventarizace!G201</f>
        <v>ZŘ</v>
      </c>
      <c r="J201" s="11">
        <f t="shared" si="2"/>
        <v>0</v>
      </c>
    </row>
    <row r="202" spans="1:10" ht="12.75">
      <c r="A202" s="3">
        <f>inventarizace!A202</f>
        <v>200</v>
      </c>
      <c r="B202" s="26" t="str">
        <f>inventarizace!B202</f>
        <v>Acer pseudoplatanus</v>
      </c>
      <c r="C202" s="5">
        <f>inventarizace!C202</f>
        <v>30</v>
      </c>
      <c r="D202" s="7" t="str">
        <f>inventarizace!G202</f>
        <v>ZŘ</v>
      </c>
      <c r="J202" s="11">
        <f t="shared" si="2"/>
        <v>0</v>
      </c>
    </row>
    <row r="203" spans="1:10" ht="12.75">
      <c r="A203" s="3">
        <f>inventarizace!A203</f>
        <v>201</v>
      </c>
      <c r="B203" s="26" t="str">
        <f>inventarizace!B203</f>
        <v>Acer platanoides</v>
      </c>
      <c r="C203" s="5">
        <f>inventarizace!C203</f>
        <v>70</v>
      </c>
      <c r="D203" s="7" t="str">
        <f>inventarizace!G203</f>
        <v>ZŘ</v>
      </c>
      <c r="J203" s="11">
        <f t="shared" si="2"/>
        <v>0</v>
      </c>
    </row>
    <row r="204" spans="1:10" ht="12.75">
      <c r="A204" s="3">
        <f>inventarizace!A204</f>
        <v>202</v>
      </c>
      <c r="B204" s="26" t="str">
        <f>inventarizace!B204</f>
        <v>Acer pseudoplatanus</v>
      </c>
      <c r="C204" s="5">
        <f>inventarizace!C204</f>
        <v>38</v>
      </c>
      <c r="D204" s="7" t="str">
        <f>inventarizace!G204</f>
        <v>ZŘ</v>
      </c>
      <c r="J204" s="11">
        <f t="shared" si="2"/>
        <v>0</v>
      </c>
    </row>
    <row r="205" spans="1:10" ht="12.75">
      <c r="A205" s="3">
        <f>inventarizace!A205</f>
        <v>203</v>
      </c>
      <c r="B205" s="26" t="str">
        <f>inventarizace!B205</f>
        <v>Acer pseudoplatanus</v>
      </c>
      <c r="C205" s="5">
        <f>inventarizace!C205</f>
        <v>40</v>
      </c>
      <c r="D205" s="7" t="str">
        <f>inventarizace!G205</f>
        <v>ZŘ</v>
      </c>
      <c r="J205" s="11">
        <f aca="true" t="shared" si="3" ref="J205:J268">SUM(E205:I205)</f>
        <v>0</v>
      </c>
    </row>
    <row r="206" spans="1:10" ht="12.75">
      <c r="A206" s="3">
        <f>inventarizace!A206</f>
        <v>204</v>
      </c>
      <c r="B206" s="26" t="str">
        <f>inventarizace!B206</f>
        <v>Fraxinus excelsior</v>
      </c>
      <c r="C206" s="5">
        <f>inventarizace!C206</f>
        <v>40</v>
      </c>
      <c r="D206" s="7" t="str">
        <f>inventarizace!G206</f>
        <v>ZŘ+O</v>
      </c>
      <c r="J206" s="11">
        <f t="shared" si="3"/>
        <v>0</v>
      </c>
    </row>
    <row r="207" spans="1:10" ht="12.75">
      <c r="A207" s="3">
        <f>inventarizace!A207</f>
        <v>205</v>
      </c>
      <c r="B207" s="26" t="str">
        <f>inventarizace!B207</f>
        <v>Fraxinus excelsior</v>
      </c>
      <c r="C207" s="5">
        <f>inventarizace!C207</f>
        <v>45</v>
      </c>
      <c r="D207" s="7" t="str">
        <f>inventarizace!G207</f>
        <v>ZŘ+O</v>
      </c>
      <c r="J207" s="11">
        <f t="shared" si="3"/>
        <v>0</v>
      </c>
    </row>
    <row r="208" spans="1:10" ht="12.75">
      <c r="A208" s="142">
        <f>inventarizace!A208</f>
        <v>206</v>
      </c>
      <c r="B208" s="138" t="str">
        <f>inventarizace!B208</f>
        <v>Tilia platyphyllos</v>
      </c>
      <c r="C208" s="139">
        <f>inventarizace!C208</f>
        <v>10</v>
      </c>
      <c r="D208" s="140" t="str">
        <f>inventarizace!G208</f>
        <v>bez zásahu</v>
      </c>
      <c r="E208" s="141"/>
      <c r="F208" s="141"/>
      <c r="G208" s="141"/>
      <c r="H208" s="141"/>
      <c r="I208" s="141"/>
      <c r="J208" s="141">
        <f t="shared" si="3"/>
        <v>0</v>
      </c>
    </row>
    <row r="209" spans="1:10" ht="12.75">
      <c r="A209" s="3">
        <f>inventarizace!A209</f>
        <v>207</v>
      </c>
      <c r="B209" s="26" t="str">
        <f>inventarizace!B209</f>
        <v>Fraxinus excelsior</v>
      </c>
      <c r="C209" s="5">
        <f>inventarizace!C209</f>
        <v>40</v>
      </c>
      <c r="D209" s="7" t="str">
        <f>inventarizace!G209</f>
        <v>ZŘ</v>
      </c>
      <c r="J209" s="11">
        <f t="shared" si="3"/>
        <v>0</v>
      </c>
    </row>
    <row r="210" spans="1:10" ht="12.75">
      <c r="A210" s="3">
        <f>inventarizace!A210</f>
        <v>208</v>
      </c>
      <c r="B210" s="26" t="str">
        <f>inventarizace!B210</f>
        <v>Acer pseudoplatanus</v>
      </c>
      <c r="C210" s="5">
        <f>inventarizace!C210</f>
        <v>70</v>
      </c>
      <c r="D210" s="7" t="str">
        <f>inventarizace!G210</f>
        <v>ZŘ</v>
      </c>
      <c r="J210" s="11">
        <f t="shared" si="3"/>
        <v>0</v>
      </c>
    </row>
    <row r="211" spans="1:10" ht="12.75">
      <c r="A211" s="3">
        <f>inventarizace!A211</f>
        <v>209</v>
      </c>
      <c r="B211" s="26" t="str">
        <f>inventarizace!B211</f>
        <v>Fraxinus excelsior</v>
      </c>
      <c r="C211" s="5">
        <f>inventarizace!C211</f>
        <v>40</v>
      </c>
      <c r="D211" s="7" t="str">
        <f>inventarizace!G211</f>
        <v>ZŘ</v>
      </c>
      <c r="J211" s="11">
        <f t="shared" si="3"/>
        <v>0</v>
      </c>
    </row>
    <row r="212" spans="1:10" ht="12.75">
      <c r="A212" s="3">
        <f>inventarizace!A212</f>
        <v>210</v>
      </c>
      <c r="B212" s="26" t="str">
        <f>inventarizace!B212</f>
        <v>Acer pseudoplatanus</v>
      </c>
      <c r="C212" s="5">
        <f>inventarizace!C212</f>
        <v>38</v>
      </c>
      <c r="D212" s="7" t="str">
        <f>inventarizace!G212</f>
        <v>ZŘ</v>
      </c>
      <c r="J212" s="11">
        <f t="shared" si="3"/>
        <v>0</v>
      </c>
    </row>
    <row r="213" spans="1:10" ht="12.75">
      <c r="A213" s="3">
        <f>inventarizace!A213</f>
        <v>211</v>
      </c>
      <c r="B213" s="26" t="str">
        <f>inventarizace!B213</f>
        <v>Fraxinus excelsior</v>
      </c>
      <c r="C213" s="5">
        <f>inventarizace!C213</f>
        <v>45</v>
      </c>
      <c r="D213" s="7" t="str">
        <f>inventarizace!G213</f>
        <v>ZŘ</v>
      </c>
      <c r="J213" s="11">
        <f t="shared" si="3"/>
        <v>0</v>
      </c>
    </row>
    <row r="214" spans="1:10" ht="12.75">
      <c r="A214" s="3">
        <f>inventarizace!A214</f>
        <v>212</v>
      </c>
      <c r="B214" s="26" t="str">
        <f>inventarizace!B214</f>
        <v>Acer pseudoplatanus</v>
      </c>
      <c r="C214" s="5">
        <f>inventarizace!C214</f>
        <v>25</v>
      </c>
      <c r="D214" s="7" t="str">
        <f>inventarizace!G214</f>
        <v>ZŘ</v>
      </c>
      <c r="J214" s="11">
        <f t="shared" si="3"/>
        <v>0</v>
      </c>
    </row>
    <row r="215" spans="1:10" ht="12.75">
      <c r="A215" s="3">
        <f>inventarizace!A215</f>
        <v>213</v>
      </c>
      <c r="B215" s="26" t="str">
        <f>inventarizace!B215</f>
        <v>Acer pseudoplatanus</v>
      </c>
      <c r="C215" s="5">
        <f>inventarizace!C215</f>
        <v>45</v>
      </c>
      <c r="D215" s="7" t="str">
        <f>inventarizace!G215</f>
        <v>ZŘ</v>
      </c>
      <c r="J215" s="11">
        <f t="shared" si="3"/>
        <v>0</v>
      </c>
    </row>
    <row r="216" spans="1:10" ht="12.75">
      <c r="A216" s="3">
        <f>inventarizace!A216</f>
        <v>214</v>
      </c>
      <c r="B216" s="26" t="str">
        <f>inventarizace!B216</f>
        <v>Fraxinus excelsior</v>
      </c>
      <c r="C216" s="5">
        <f>inventarizace!C216</f>
        <v>38</v>
      </c>
      <c r="D216" s="7" t="str">
        <f>inventarizace!G216</f>
        <v>ZŘ+O</v>
      </c>
      <c r="J216" s="11">
        <f t="shared" si="3"/>
        <v>0</v>
      </c>
    </row>
    <row r="217" spans="1:10" ht="12.75">
      <c r="A217" s="3">
        <f>inventarizace!A217</f>
        <v>215</v>
      </c>
      <c r="B217" s="26" t="str">
        <f>inventarizace!B217</f>
        <v>Acer pseudoplatanus</v>
      </c>
      <c r="C217" s="5">
        <f>inventarizace!C217</f>
        <v>45</v>
      </c>
      <c r="D217" s="7" t="str">
        <f>inventarizace!G217</f>
        <v>ZŘ</v>
      </c>
      <c r="J217" s="11">
        <f t="shared" si="3"/>
        <v>0</v>
      </c>
    </row>
    <row r="218" spans="1:10" ht="12.75">
      <c r="A218" s="3">
        <f>inventarizace!A218</f>
        <v>216</v>
      </c>
      <c r="B218" s="26" t="str">
        <f>inventarizace!B218</f>
        <v>Fraxinus excelsior</v>
      </c>
      <c r="C218" s="5">
        <f>inventarizace!C218</f>
        <v>40</v>
      </c>
      <c r="D218" s="7" t="str">
        <f>inventarizace!G218</f>
        <v>ZŘ+O</v>
      </c>
      <c r="J218" s="11">
        <f t="shared" si="3"/>
        <v>0</v>
      </c>
    </row>
    <row r="219" spans="1:10" ht="12.75">
      <c r="A219" s="3">
        <f>inventarizace!A219</f>
        <v>217</v>
      </c>
      <c r="B219" s="26" t="str">
        <f>inventarizace!B219</f>
        <v>Acer pseudoplatanus</v>
      </c>
      <c r="C219" s="5">
        <f>inventarizace!C219</f>
        <v>30</v>
      </c>
      <c r="D219" s="7" t="str">
        <f>inventarizace!G219</f>
        <v>ZŘ</v>
      </c>
      <c r="J219" s="11">
        <f t="shared" si="3"/>
        <v>0</v>
      </c>
    </row>
    <row r="220" spans="1:10" ht="12.75">
      <c r="A220" s="3">
        <f>inventarizace!A220</f>
        <v>218</v>
      </c>
      <c r="B220" s="26" t="str">
        <f>inventarizace!B220</f>
        <v>Fraxinus excelsior</v>
      </c>
      <c r="C220" s="5">
        <f>inventarizace!C220</f>
        <v>40</v>
      </c>
      <c r="D220" s="7" t="str">
        <f>inventarizace!G220</f>
        <v>ZŘ+O</v>
      </c>
      <c r="J220" s="11">
        <f t="shared" si="3"/>
        <v>0</v>
      </c>
    </row>
    <row r="221" spans="1:10" ht="12.75">
      <c r="A221" s="3">
        <f>inventarizace!A221</f>
        <v>219</v>
      </c>
      <c r="B221" s="26" t="str">
        <f>inventarizace!B221</f>
        <v>Fraxinus excelsior</v>
      </c>
      <c r="C221" s="5">
        <f>inventarizace!C221</f>
        <v>60</v>
      </c>
      <c r="D221" s="7" t="str">
        <f>inventarizace!G221</f>
        <v>ZŘ+O</v>
      </c>
      <c r="J221" s="11">
        <f t="shared" si="3"/>
        <v>0</v>
      </c>
    </row>
    <row r="222" spans="1:10" ht="12.75">
      <c r="A222" s="3">
        <f>inventarizace!A222</f>
        <v>220</v>
      </c>
      <c r="B222" s="26" t="str">
        <f>inventarizace!B222</f>
        <v>Acer pseudoplatanus</v>
      </c>
      <c r="C222" s="5">
        <f>inventarizace!C222</f>
        <v>38</v>
      </c>
      <c r="D222" s="7" t="str">
        <f>inventarizace!G222</f>
        <v>ZŘ</v>
      </c>
      <c r="J222" s="11">
        <f t="shared" si="3"/>
        <v>0</v>
      </c>
    </row>
    <row r="223" spans="1:10" ht="12.75">
      <c r="A223" s="3">
        <f>inventarizace!A223</f>
        <v>221</v>
      </c>
      <c r="B223" s="26" t="str">
        <f>inventarizace!B223</f>
        <v>Acer pseudoplatanus</v>
      </c>
      <c r="C223" s="5">
        <f>inventarizace!C223</f>
        <v>38</v>
      </c>
      <c r="D223" s="7" t="str">
        <f>inventarizace!G223</f>
        <v>ZŘ</v>
      </c>
      <c r="J223" s="11">
        <f t="shared" si="3"/>
        <v>0</v>
      </c>
    </row>
    <row r="224" spans="1:10" ht="12.75">
      <c r="A224" s="3">
        <f>inventarizace!A224</f>
        <v>222</v>
      </c>
      <c r="B224" s="26" t="str">
        <f>inventarizace!B224</f>
        <v>Acer pseudoplatanus</v>
      </c>
      <c r="C224" s="5">
        <f>inventarizace!C224</f>
        <v>38</v>
      </c>
      <c r="D224" s="7" t="str">
        <f>inventarizace!G224</f>
        <v>ZŘ</v>
      </c>
      <c r="J224" s="11">
        <f t="shared" si="3"/>
        <v>0</v>
      </c>
    </row>
    <row r="225" spans="1:10" ht="12.75">
      <c r="A225" s="3">
        <f>inventarizace!A225</f>
        <v>223</v>
      </c>
      <c r="B225" s="26" t="str">
        <f>inventarizace!B225</f>
        <v>Fraxinus excelsior</v>
      </c>
      <c r="C225" s="5">
        <f>inventarizace!C225</f>
        <v>38</v>
      </c>
      <c r="D225" s="7" t="str">
        <f>inventarizace!G225</f>
        <v>ZŘ+O</v>
      </c>
      <c r="J225" s="11">
        <f t="shared" si="3"/>
        <v>0</v>
      </c>
    </row>
    <row r="226" spans="1:10" ht="12.75">
      <c r="A226" s="3">
        <f>inventarizace!A226</f>
        <v>224</v>
      </c>
      <c r="B226" s="26" t="str">
        <f>inventarizace!B226</f>
        <v>Acer pseudoplatanus</v>
      </c>
      <c r="C226" s="5">
        <f>inventarizace!C226</f>
        <v>45</v>
      </c>
      <c r="D226" s="7" t="str">
        <f>inventarizace!G226</f>
        <v>ZŘ</v>
      </c>
      <c r="J226" s="11">
        <f t="shared" si="3"/>
        <v>0</v>
      </c>
    </row>
    <row r="227" spans="1:10" ht="12.75">
      <c r="A227" s="3">
        <f>inventarizace!A227</f>
        <v>225</v>
      </c>
      <c r="B227" s="26" t="str">
        <f>inventarizace!B227</f>
        <v>Fraxinus excelsior</v>
      </c>
      <c r="C227" s="5">
        <f>inventarizace!C227</f>
        <v>50</v>
      </c>
      <c r="D227" s="7" t="str">
        <f>inventarizace!G227</f>
        <v>ZŘ+R+O</v>
      </c>
      <c r="J227" s="11">
        <f t="shared" si="3"/>
        <v>0</v>
      </c>
    </row>
    <row r="228" spans="1:10" ht="12.75">
      <c r="A228" s="3">
        <f>inventarizace!A228</f>
        <v>226</v>
      </c>
      <c r="B228" s="26" t="str">
        <f>inventarizace!B228</f>
        <v>Fraxinus excelsior</v>
      </c>
      <c r="C228" s="5">
        <f>inventarizace!C228</f>
        <v>50</v>
      </c>
      <c r="D228" s="7" t="str">
        <f>inventarizace!G228</f>
        <v>ZŘ+O</v>
      </c>
      <c r="J228" s="11">
        <f t="shared" si="3"/>
        <v>0</v>
      </c>
    </row>
    <row r="229" spans="1:10" ht="12.75">
      <c r="A229" s="3">
        <f>inventarizace!A229</f>
        <v>227</v>
      </c>
      <c r="B229" s="26" t="str">
        <f>inventarizace!B229</f>
        <v>Acer pseudoplatanus</v>
      </c>
      <c r="C229" s="5">
        <f>inventarizace!C229</f>
        <v>40</v>
      </c>
      <c r="D229" s="7" t="str">
        <f>inventarizace!G229</f>
        <v>ZŘ</v>
      </c>
      <c r="J229" s="11">
        <f t="shared" si="3"/>
        <v>0</v>
      </c>
    </row>
    <row r="230" spans="1:10" ht="12.75">
      <c r="A230" s="3">
        <f>inventarizace!A230</f>
        <v>228</v>
      </c>
      <c r="B230" s="26" t="str">
        <f>inventarizace!B230</f>
        <v>Acer pseudoplatanus</v>
      </c>
      <c r="C230" s="5">
        <f>inventarizace!C230</f>
        <v>40</v>
      </c>
      <c r="D230" s="7" t="str">
        <f>inventarizace!G230</f>
        <v>ZŘ+R</v>
      </c>
      <c r="J230" s="11">
        <f t="shared" si="3"/>
        <v>0</v>
      </c>
    </row>
    <row r="231" spans="1:10" ht="12.75">
      <c r="A231" s="3">
        <f>inventarizace!A231</f>
        <v>229</v>
      </c>
      <c r="B231" s="26" t="str">
        <f>inventarizace!B231</f>
        <v>Fraxinus excelsior</v>
      </c>
      <c r="C231" s="5">
        <f>inventarizace!C231</f>
        <v>40</v>
      </c>
      <c r="D231" s="7" t="str">
        <f>inventarizace!G231</f>
        <v>ZŘ+O</v>
      </c>
      <c r="J231" s="11">
        <f t="shared" si="3"/>
        <v>0</v>
      </c>
    </row>
    <row r="232" spans="1:10" ht="12.75">
      <c r="A232" s="3">
        <f>inventarizace!A232</f>
        <v>230</v>
      </c>
      <c r="B232" s="26" t="str">
        <f>inventarizace!B232</f>
        <v>Acer pseudoplatanus</v>
      </c>
      <c r="C232" s="5">
        <f>inventarizace!C232</f>
        <v>35</v>
      </c>
      <c r="D232" s="7" t="str">
        <f>inventarizace!G232</f>
        <v>ZŘ</v>
      </c>
      <c r="J232" s="11">
        <f t="shared" si="3"/>
        <v>0</v>
      </c>
    </row>
    <row r="233" spans="1:10" ht="12.75">
      <c r="A233" s="3">
        <f>inventarizace!A233</f>
        <v>231</v>
      </c>
      <c r="B233" s="26" t="str">
        <f>inventarizace!B233</f>
        <v>Fraxinus excelsior</v>
      </c>
      <c r="C233" s="5">
        <f>inventarizace!C233</f>
        <v>40</v>
      </c>
      <c r="D233" s="7" t="str">
        <f>inventarizace!G233</f>
        <v>ZŘ+O</v>
      </c>
      <c r="J233" s="11">
        <f t="shared" si="3"/>
        <v>0</v>
      </c>
    </row>
    <row r="234" spans="1:10" ht="12.75">
      <c r="A234" s="3">
        <f>inventarizace!A234</f>
        <v>232</v>
      </c>
      <c r="B234" s="26" t="str">
        <f>inventarizace!B234</f>
        <v>Fraxinus excelsior</v>
      </c>
      <c r="C234" s="5">
        <f>inventarizace!C234</f>
        <v>30</v>
      </c>
      <c r="D234" s="7" t="str">
        <f>inventarizace!G234</f>
        <v>ZŘ</v>
      </c>
      <c r="J234" s="11">
        <f t="shared" si="3"/>
        <v>0</v>
      </c>
    </row>
    <row r="235" spans="1:10" ht="12.75">
      <c r="A235" s="3">
        <f>inventarizace!A235</f>
        <v>233</v>
      </c>
      <c r="B235" s="26" t="str">
        <f>inventarizace!B235</f>
        <v>Acer pseudoplatanus</v>
      </c>
      <c r="C235" s="5">
        <f>inventarizace!C235</f>
        <v>40</v>
      </c>
      <c r="D235" s="7" t="str">
        <f>inventarizace!G235</f>
        <v>ZŘ</v>
      </c>
      <c r="J235" s="11">
        <f t="shared" si="3"/>
        <v>0</v>
      </c>
    </row>
    <row r="236" spans="1:10" ht="12.75">
      <c r="A236" s="3">
        <f>inventarizace!A236</f>
        <v>234</v>
      </c>
      <c r="B236" s="26" t="str">
        <f>inventarizace!B236</f>
        <v>Fraxinus excelsior</v>
      </c>
      <c r="C236" s="5">
        <f>inventarizace!C236</f>
        <v>38</v>
      </c>
      <c r="D236" s="7" t="str">
        <f>inventarizace!G236</f>
        <v>ZŘ+O</v>
      </c>
      <c r="J236" s="11">
        <f t="shared" si="3"/>
        <v>0</v>
      </c>
    </row>
    <row r="237" spans="1:10" ht="12.75">
      <c r="A237" s="3">
        <f>inventarizace!A237</f>
        <v>235</v>
      </c>
      <c r="B237" s="26" t="str">
        <f>inventarizace!B237</f>
        <v>Fraxinus excelsior</v>
      </c>
      <c r="C237" s="5">
        <f>inventarizace!C237</f>
        <v>45</v>
      </c>
      <c r="D237" s="7" t="str">
        <f>inventarizace!G237</f>
        <v>ZŘ+O</v>
      </c>
      <c r="J237" s="11">
        <f t="shared" si="3"/>
        <v>0</v>
      </c>
    </row>
    <row r="238" spans="1:10" ht="12.75">
      <c r="A238" s="3">
        <f>inventarizace!A238</f>
        <v>236</v>
      </c>
      <c r="B238" s="26" t="str">
        <f>inventarizace!B238</f>
        <v>Acer pseudoplatanus</v>
      </c>
      <c r="C238" s="5">
        <f>inventarizace!C238</f>
        <v>35</v>
      </c>
      <c r="D238" s="7" t="str">
        <f>inventarizace!G238</f>
        <v>ZŘ</v>
      </c>
      <c r="J238" s="11">
        <f t="shared" si="3"/>
        <v>0</v>
      </c>
    </row>
    <row r="239" spans="1:10" ht="12.75">
      <c r="A239" s="142">
        <f>inventarizace!A239</f>
        <v>237</v>
      </c>
      <c r="B239" s="138" t="str">
        <f>inventarizace!B239</f>
        <v>Tilia platyphyllos</v>
      </c>
      <c r="C239" s="139">
        <f>inventarizace!C239</f>
        <v>15</v>
      </c>
      <c r="D239" s="140" t="str">
        <f>inventarizace!G239</f>
        <v>bez zásahu</v>
      </c>
      <c r="E239" s="141"/>
      <c r="F239" s="141"/>
      <c r="G239" s="141"/>
      <c r="H239" s="141"/>
      <c r="I239" s="141"/>
      <c r="J239" s="141">
        <f t="shared" si="3"/>
        <v>0</v>
      </c>
    </row>
    <row r="240" spans="1:10" ht="12.75">
      <c r="A240" s="3">
        <f>inventarizace!A240</f>
        <v>238</v>
      </c>
      <c r="B240" s="26" t="str">
        <f>inventarizace!B240</f>
        <v>Tilia cordata</v>
      </c>
      <c r="C240" s="5">
        <f>inventarizace!C240</f>
        <v>50</v>
      </c>
      <c r="D240" s="7" t="str">
        <f>inventarizace!G240</f>
        <v>ZŘ</v>
      </c>
      <c r="J240" s="11"/>
    </row>
    <row r="241" spans="1:10" ht="12.75">
      <c r="A241" s="142">
        <f>inventarizace!A241</f>
        <v>239</v>
      </c>
      <c r="B241" s="138" t="str">
        <f>inventarizace!B241</f>
        <v>Tilia platyphyllos</v>
      </c>
      <c r="C241" s="139">
        <f>inventarizace!C241</f>
        <v>20</v>
      </c>
      <c r="D241" s="140" t="str">
        <f>inventarizace!G241</f>
        <v>bez zásahu</v>
      </c>
      <c r="E241" s="141"/>
      <c r="F241" s="141"/>
      <c r="G241" s="141"/>
      <c r="H241" s="141"/>
      <c r="I241" s="141"/>
      <c r="J241" s="141">
        <f t="shared" si="3"/>
        <v>0</v>
      </c>
    </row>
    <row r="242" spans="1:10" ht="12.75">
      <c r="A242" s="3">
        <f>inventarizace!A242</f>
        <v>240</v>
      </c>
      <c r="B242" s="26" t="str">
        <f>inventarizace!B242</f>
        <v>Fraxinus excelsior</v>
      </c>
      <c r="C242" s="5">
        <f>inventarizace!C242</f>
        <v>35</v>
      </c>
      <c r="D242" s="7" t="str">
        <f>inventarizace!G242</f>
        <v>ZŘ</v>
      </c>
      <c r="J242" s="11">
        <f t="shared" si="3"/>
        <v>0</v>
      </c>
    </row>
    <row r="243" spans="1:10" ht="12.75">
      <c r="A243" s="142">
        <f>inventarizace!A243</f>
        <v>241</v>
      </c>
      <c r="B243" s="138" t="str">
        <f>inventarizace!B243</f>
        <v>Tilia platyphyllos</v>
      </c>
      <c r="C243" s="139">
        <f>inventarizace!C243</f>
        <v>15</v>
      </c>
      <c r="D243" s="140" t="str">
        <f>inventarizace!G243</f>
        <v>bez zásahu</v>
      </c>
      <c r="E243" s="141"/>
      <c r="F243" s="141"/>
      <c r="G243" s="141"/>
      <c r="H243" s="141"/>
      <c r="I243" s="141"/>
      <c r="J243" s="141">
        <f t="shared" si="3"/>
        <v>0</v>
      </c>
    </row>
    <row r="244" spans="1:10" ht="12.75">
      <c r="A244" s="3">
        <f>inventarizace!A244</f>
        <v>242</v>
      </c>
      <c r="B244" s="26" t="str">
        <f>inventarizace!B244</f>
        <v>Acer pseudoplatanus</v>
      </c>
      <c r="C244" s="5">
        <f>inventarizace!C244</f>
        <v>30</v>
      </c>
      <c r="D244" s="7" t="str">
        <f>inventarizace!G244</f>
        <v>ZŘ</v>
      </c>
      <c r="J244" s="11">
        <f t="shared" si="3"/>
        <v>0</v>
      </c>
    </row>
    <row r="245" spans="1:10" ht="12.75">
      <c r="A245" s="3">
        <f>inventarizace!A245</f>
        <v>243</v>
      </c>
      <c r="B245" s="26" t="str">
        <f>inventarizace!B245</f>
        <v>Fraxinus excelsior</v>
      </c>
      <c r="C245" s="5">
        <f>inventarizace!C245</f>
        <v>40</v>
      </c>
      <c r="D245" s="7" t="str">
        <f>inventarizace!G245</f>
        <v>ZŘ</v>
      </c>
      <c r="J245" s="11">
        <f t="shared" si="3"/>
        <v>0</v>
      </c>
    </row>
    <row r="246" spans="1:10" ht="12.75">
      <c r="A246" s="3">
        <f>inventarizace!A246</f>
        <v>244</v>
      </c>
      <c r="B246" s="26" t="str">
        <f>inventarizace!B246</f>
        <v>Fraxinus excelsior</v>
      </c>
      <c r="C246" s="5">
        <f>inventarizace!C246</f>
        <v>45</v>
      </c>
      <c r="D246" s="7" t="str">
        <f>inventarizace!G246</f>
        <v>ZŘ+O</v>
      </c>
      <c r="J246" s="11">
        <f t="shared" si="3"/>
        <v>0</v>
      </c>
    </row>
    <row r="247" spans="1:10" ht="12.75">
      <c r="A247" s="3">
        <f>inventarizace!A247</f>
        <v>245</v>
      </c>
      <c r="B247" s="26" t="str">
        <f>inventarizace!B247</f>
        <v>Fraxinus excelsior</v>
      </c>
      <c r="C247" s="5">
        <f>inventarizace!C247</f>
        <v>40</v>
      </c>
      <c r="D247" s="7" t="str">
        <f>inventarizace!G247</f>
        <v>ZŘ+O</v>
      </c>
      <c r="J247" s="11">
        <f t="shared" si="3"/>
        <v>0</v>
      </c>
    </row>
    <row r="248" spans="1:10" ht="12.75">
      <c r="A248" s="3">
        <f>inventarizace!A248</f>
        <v>246</v>
      </c>
      <c r="B248" s="26" t="str">
        <f>inventarizace!B248</f>
        <v>Acer pseudoplatanus</v>
      </c>
      <c r="C248" s="5">
        <f>inventarizace!C248</f>
        <v>40</v>
      </c>
      <c r="D248" s="7" t="str">
        <f>inventarizace!G248</f>
        <v>ZŘ</v>
      </c>
      <c r="J248" s="11">
        <f t="shared" si="3"/>
        <v>0</v>
      </c>
    </row>
    <row r="249" spans="1:10" ht="12.75">
      <c r="A249" s="3">
        <f>inventarizace!A249</f>
        <v>247</v>
      </c>
      <c r="B249" s="26" t="str">
        <f>inventarizace!B249</f>
        <v>Fraxinus excelsior</v>
      </c>
      <c r="C249" s="5">
        <f>inventarizace!C249</f>
        <v>65</v>
      </c>
      <c r="D249" s="7" t="str">
        <f>inventarizace!G249</f>
        <v>ZŘ+R+O</v>
      </c>
      <c r="J249" s="11">
        <f t="shared" si="3"/>
        <v>0</v>
      </c>
    </row>
    <row r="250" spans="1:10" ht="12.75">
      <c r="A250" s="3">
        <f>inventarizace!A250</f>
        <v>248</v>
      </c>
      <c r="B250" s="26" t="str">
        <f>inventarizace!B250</f>
        <v>Fraxinus excelsior</v>
      </c>
      <c r="C250" s="5">
        <f>inventarizace!C250</f>
        <v>45</v>
      </c>
      <c r="D250" s="7" t="str">
        <f>inventarizace!G250</f>
        <v>ZŘ+O</v>
      </c>
      <c r="J250" s="11">
        <f t="shared" si="3"/>
        <v>0</v>
      </c>
    </row>
    <row r="251" spans="1:10" ht="12.75">
      <c r="A251" s="3">
        <f>inventarizace!A251</f>
        <v>249</v>
      </c>
      <c r="B251" s="26" t="str">
        <f>inventarizace!B251</f>
        <v>Acer pseudoplatanus</v>
      </c>
      <c r="C251" s="5">
        <f>inventarizace!C251</f>
        <v>40</v>
      </c>
      <c r="D251" s="7" t="str">
        <f>inventarizace!G251</f>
        <v>ZŘ</v>
      </c>
      <c r="J251" s="11">
        <f t="shared" si="3"/>
        <v>0</v>
      </c>
    </row>
    <row r="252" spans="1:10" ht="12.75">
      <c r="A252" s="3">
        <f>inventarizace!A252</f>
        <v>250</v>
      </c>
      <c r="B252" s="26" t="str">
        <f>inventarizace!B252</f>
        <v>Fraxinus excelsior</v>
      </c>
      <c r="C252" s="5">
        <f>inventarizace!C252</f>
        <v>40</v>
      </c>
      <c r="D252" s="7" t="str">
        <f>inventarizace!G252</f>
        <v>ZŘ</v>
      </c>
      <c r="J252" s="11">
        <f t="shared" si="3"/>
        <v>0</v>
      </c>
    </row>
    <row r="253" spans="1:10" ht="12.75">
      <c r="A253" s="3">
        <f>inventarizace!A253</f>
        <v>251</v>
      </c>
      <c r="B253" s="26" t="str">
        <f>inventarizace!B253</f>
        <v>Fraxinus excelsior</v>
      </c>
      <c r="C253" s="5">
        <f>inventarizace!C253</f>
        <v>38</v>
      </c>
      <c r="D253" s="7" t="str">
        <f>inventarizace!G253</f>
        <v>ZŘ</v>
      </c>
      <c r="J253" s="11">
        <f t="shared" si="3"/>
        <v>0</v>
      </c>
    </row>
    <row r="254" spans="1:10" ht="12.75">
      <c r="A254" s="3">
        <f>inventarizace!A254</f>
        <v>252</v>
      </c>
      <c r="B254" s="26" t="str">
        <f>inventarizace!B254</f>
        <v>Fraxinus excelsior</v>
      </c>
      <c r="C254" s="5">
        <f>inventarizace!C254</f>
        <v>30</v>
      </c>
      <c r="D254" s="7" t="str">
        <f>inventarizace!G254</f>
        <v>ZŘ</v>
      </c>
      <c r="J254" s="11">
        <f t="shared" si="3"/>
        <v>0</v>
      </c>
    </row>
    <row r="255" spans="1:10" ht="12.75">
      <c r="A255" s="3">
        <f>inventarizace!A255</f>
        <v>253</v>
      </c>
      <c r="B255" s="26" t="str">
        <f>inventarizace!B255</f>
        <v>Fraxinus excelsior</v>
      </c>
      <c r="C255" s="5">
        <f>inventarizace!C255</f>
        <v>45</v>
      </c>
      <c r="D255" s="7" t="str">
        <f>inventarizace!G255</f>
        <v>ZŘ+O</v>
      </c>
      <c r="J255" s="11">
        <f t="shared" si="3"/>
        <v>0</v>
      </c>
    </row>
    <row r="256" spans="1:10" ht="12.75">
      <c r="A256" s="3">
        <f>inventarizace!A256</f>
        <v>254</v>
      </c>
      <c r="B256" s="26" t="str">
        <f>inventarizace!B256</f>
        <v>Fraxinus excelsior</v>
      </c>
      <c r="C256" s="5">
        <f>inventarizace!C256</f>
        <v>30</v>
      </c>
      <c r="D256" s="7" t="str">
        <f>inventarizace!G256</f>
        <v>ZŘ+R</v>
      </c>
      <c r="J256" s="11">
        <f t="shared" si="3"/>
        <v>0</v>
      </c>
    </row>
    <row r="257" spans="1:10" ht="12.75">
      <c r="A257" s="3">
        <f>inventarizace!A257</f>
        <v>255</v>
      </c>
      <c r="B257" s="26" t="str">
        <f>inventarizace!B257</f>
        <v>Fraxinus excelsior</v>
      </c>
      <c r="C257" s="5">
        <f>inventarizace!C257</f>
        <v>25</v>
      </c>
      <c r="D257" s="7" t="str">
        <f>inventarizace!G257</f>
        <v>ZŘ</v>
      </c>
      <c r="J257" s="11">
        <f t="shared" si="3"/>
        <v>0</v>
      </c>
    </row>
    <row r="258" spans="1:10" ht="12.75">
      <c r="A258" s="3">
        <f>inventarizace!A258</f>
        <v>256</v>
      </c>
      <c r="B258" s="26" t="str">
        <f>inventarizace!B258</f>
        <v>Fraxinus excelsior</v>
      </c>
      <c r="C258" s="5">
        <f>inventarizace!C258</f>
        <v>30</v>
      </c>
      <c r="D258" s="7" t="str">
        <f>inventarizace!G258</f>
        <v>ZŘ+R</v>
      </c>
      <c r="J258" s="11">
        <f t="shared" si="3"/>
        <v>0</v>
      </c>
    </row>
    <row r="259" spans="1:10" ht="12.75">
      <c r="A259" s="3">
        <f>inventarizace!A259</f>
        <v>257</v>
      </c>
      <c r="B259" s="26" t="str">
        <f>inventarizace!B259</f>
        <v>Acer pseudoplatanus</v>
      </c>
      <c r="C259" s="5">
        <f>inventarizace!C259</f>
        <v>30</v>
      </c>
      <c r="D259" s="7" t="str">
        <f>inventarizace!G259</f>
        <v>ZŘ</v>
      </c>
      <c r="J259" s="11">
        <f t="shared" si="3"/>
        <v>0</v>
      </c>
    </row>
    <row r="260" spans="1:10" ht="12.75">
      <c r="A260" s="142">
        <f>inventarizace!A260</f>
        <v>258</v>
      </c>
      <c r="B260" s="138" t="str">
        <f>inventarizace!B260</f>
        <v>Tilia platyphyllos</v>
      </c>
      <c r="C260" s="139">
        <f>inventarizace!C260</f>
        <v>20</v>
      </c>
      <c r="D260" s="140" t="str">
        <f>inventarizace!G260</f>
        <v>bez zásahu</v>
      </c>
      <c r="E260" s="141"/>
      <c r="F260" s="141"/>
      <c r="G260" s="141"/>
      <c r="H260" s="141"/>
      <c r="I260" s="141"/>
      <c r="J260" s="141">
        <f t="shared" si="3"/>
        <v>0</v>
      </c>
    </row>
    <row r="261" spans="1:10" ht="12.75">
      <c r="A261" s="3">
        <f>inventarizace!A261</f>
        <v>259</v>
      </c>
      <c r="B261" s="26" t="str">
        <f>inventarizace!B261</f>
        <v>Fraxinus excelsior</v>
      </c>
      <c r="C261" s="5">
        <f>inventarizace!C261</f>
        <v>35</v>
      </c>
      <c r="D261" s="7" t="str">
        <f>inventarizace!G261</f>
        <v>ZŘ</v>
      </c>
      <c r="J261" s="11">
        <f t="shared" si="3"/>
        <v>0</v>
      </c>
    </row>
    <row r="262" spans="1:10" ht="12.75">
      <c r="A262" s="3">
        <f>inventarizace!A262</f>
        <v>260</v>
      </c>
      <c r="B262" s="26" t="str">
        <f>inventarizace!B262</f>
        <v>Acer pseudoplatanus</v>
      </c>
      <c r="C262" s="5">
        <f>inventarizace!C262</f>
        <v>35</v>
      </c>
      <c r="D262" s="7" t="str">
        <f>inventarizace!G262</f>
        <v>ZŘ</v>
      </c>
      <c r="J262" s="11">
        <f t="shared" si="3"/>
        <v>0</v>
      </c>
    </row>
    <row r="263" spans="1:10" ht="12.75">
      <c r="A263" s="142">
        <f>inventarizace!A263</f>
        <v>261</v>
      </c>
      <c r="B263" s="138" t="str">
        <f>inventarizace!B263</f>
        <v>Tilia platyphyllos</v>
      </c>
      <c r="C263" s="139">
        <f>inventarizace!C263</f>
        <v>20</v>
      </c>
      <c r="D263" s="140" t="str">
        <f>inventarizace!G263</f>
        <v>bez zásahu</v>
      </c>
      <c r="E263" s="141"/>
      <c r="F263" s="141"/>
      <c r="G263" s="141"/>
      <c r="H263" s="141"/>
      <c r="I263" s="141"/>
      <c r="J263" s="141">
        <f t="shared" si="3"/>
        <v>0</v>
      </c>
    </row>
    <row r="264" spans="1:10" ht="12.75">
      <c r="A264" s="142">
        <f>inventarizace!A264</f>
        <v>262</v>
      </c>
      <c r="B264" s="138" t="str">
        <f>inventarizace!B264</f>
        <v>Tilia platyphyllos</v>
      </c>
      <c r="C264" s="139">
        <f>inventarizace!C264</f>
        <v>15</v>
      </c>
      <c r="D264" s="140" t="str">
        <f>inventarizace!G264</f>
        <v>bez zásahu</v>
      </c>
      <c r="E264" s="141"/>
      <c r="F264" s="141"/>
      <c r="G264" s="141"/>
      <c r="H264" s="141"/>
      <c r="I264" s="141"/>
      <c r="J264" s="141">
        <f t="shared" si="3"/>
        <v>0</v>
      </c>
    </row>
    <row r="265" spans="1:10" ht="12.75">
      <c r="A265" s="142">
        <f>inventarizace!A265</f>
        <v>263</v>
      </c>
      <c r="B265" s="138" t="str">
        <f>inventarizace!B265</f>
        <v>Tilia platyphyllos</v>
      </c>
      <c r="C265" s="139">
        <f>inventarizace!C265</f>
        <v>20</v>
      </c>
      <c r="D265" s="140" t="str">
        <f>inventarizace!G265</f>
        <v>bez zásahu</v>
      </c>
      <c r="E265" s="141"/>
      <c r="F265" s="141"/>
      <c r="G265" s="141"/>
      <c r="H265" s="141"/>
      <c r="I265" s="141"/>
      <c r="J265" s="141">
        <f t="shared" si="3"/>
        <v>0</v>
      </c>
    </row>
    <row r="266" spans="1:10" ht="12.75">
      <c r="A266" s="142">
        <f>inventarizace!A266</f>
        <v>264</v>
      </c>
      <c r="B266" s="138" t="str">
        <f>inventarizace!B266</f>
        <v>Tilia platyphyllos</v>
      </c>
      <c r="C266" s="139">
        <f>inventarizace!C266</f>
        <v>20</v>
      </c>
      <c r="D266" s="140" t="str">
        <f>inventarizace!G266</f>
        <v>bez zásahu</v>
      </c>
      <c r="E266" s="141"/>
      <c r="F266" s="141"/>
      <c r="G266" s="141"/>
      <c r="H266" s="141"/>
      <c r="I266" s="141"/>
      <c r="J266" s="141">
        <f t="shared" si="3"/>
        <v>0</v>
      </c>
    </row>
    <row r="267" spans="1:10" ht="12.75">
      <c r="A267" s="142">
        <f>inventarizace!A267</f>
        <v>265</v>
      </c>
      <c r="B267" s="138" t="str">
        <f>inventarizace!B267</f>
        <v>Tilia platyphyllos</v>
      </c>
      <c r="C267" s="139">
        <f>inventarizace!C267</f>
        <v>15</v>
      </c>
      <c r="D267" s="140" t="str">
        <f>inventarizace!G267</f>
        <v>bez zásahu</v>
      </c>
      <c r="E267" s="141"/>
      <c r="F267" s="141"/>
      <c r="G267" s="141"/>
      <c r="H267" s="141"/>
      <c r="I267" s="141"/>
      <c r="J267" s="141">
        <f t="shared" si="3"/>
        <v>0</v>
      </c>
    </row>
    <row r="268" spans="1:10" ht="12.75">
      <c r="A268" s="3">
        <f>inventarizace!A268</f>
        <v>266</v>
      </c>
      <c r="B268" s="26" t="str">
        <f>inventarizace!B268</f>
        <v>Fraxinus excelsior</v>
      </c>
      <c r="C268" s="5">
        <f>inventarizace!C268</f>
        <v>35</v>
      </c>
      <c r="D268" s="7" t="str">
        <f>inventarizace!G268</f>
        <v>ZŘ+O</v>
      </c>
      <c r="J268" s="11">
        <f t="shared" si="3"/>
        <v>0</v>
      </c>
    </row>
    <row r="269" spans="1:10" ht="12.75">
      <c r="A269" s="3">
        <f>inventarizace!A269</f>
        <v>267</v>
      </c>
      <c r="B269" s="26" t="str">
        <f>inventarizace!B269</f>
        <v>Tilia cordata</v>
      </c>
      <c r="C269" s="5">
        <f>inventarizace!C269</f>
        <v>60</v>
      </c>
      <c r="D269" s="7" t="str">
        <f>inventarizace!G269</f>
        <v>ZŘ</v>
      </c>
      <c r="J269" s="11">
        <f aca="true" t="shared" si="4" ref="J269:J282">SUM(E269:I269)</f>
        <v>0</v>
      </c>
    </row>
    <row r="270" spans="1:10" ht="12.75">
      <c r="A270" s="3">
        <f>inventarizace!A270</f>
        <v>268</v>
      </c>
      <c r="B270" s="26" t="str">
        <f>inventarizace!B270</f>
        <v>Tilia cordata</v>
      </c>
      <c r="C270" s="5">
        <f>inventarizace!C270</f>
        <v>35</v>
      </c>
      <c r="D270" s="7" t="str">
        <f>inventarizace!G270</f>
        <v>ZŘ</v>
      </c>
      <c r="J270" s="11">
        <f t="shared" si="4"/>
        <v>0</v>
      </c>
    </row>
    <row r="271" spans="1:10" ht="12.75">
      <c r="A271" s="142">
        <f>inventarizace!A271</f>
        <v>269</v>
      </c>
      <c r="B271" s="138" t="str">
        <f>inventarizace!B271</f>
        <v>Tilia platyphyllos</v>
      </c>
      <c r="C271" s="139">
        <f>inventarizace!C271</f>
        <v>15</v>
      </c>
      <c r="D271" s="140" t="str">
        <f>inventarizace!G271</f>
        <v>bez zásahu</v>
      </c>
      <c r="E271" s="141"/>
      <c r="F271" s="141"/>
      <c r="G271" s="141"/>
      <c r="H271" s="141"/>
      <c r="I271" s="141"/>
      <c r="J271" s="141">
        <f t="shared" si="4"/>
        <v>0</v>
      </c>
    </row>
    <row r="272" spans="1:10" ht="12.75">
      <c r="A272" s="142">
        <f>inventarizace!A272</f>
        <v>270</v>
      </c>
      <c r="B272" s="138" t="str">
        <f>inventarizace!B272</f>
        <v>Tilia platyphyllos</v>
      </c>
      <c r="C272" s="139">
        <f>inventarizace!C272</f>
        <v>10</v>
      </c>
      <c r="D272" s="140" t="str">
        <f>inventarizace!G272</f>
        <v>bez zásahu</v>
      </c>
      <c r="E272" s="141"/>
      <c r="F272" s="141"/>
      <c r="G272" s="141"/>
      <c r="H272" s="141"/>
      <c r="I272" s="141"/>
      <c r="J272" s="141">
        <f t="shared" si="4"/>
        <v>0</v>
      </c>
    </row>
    <row r="273" spans="1:10" ht="12.75">
      <c r="A273" s="3">
        <f>inventarizace!A273</f>
        <v>271</v>
      </c>
      <c r="B273" s="26" t="str">
        <f>inventarizace!B273</f>
        <v>Fraxinus excelsior</v>
      </c>
      <c r="C273" s="5">
        <f>inventarizace!C273</f>
        <v>35</v>
      </c>
      <c r="D273" s="7" t="str">
        <f>inventarizace!G273</f>
        <v>ZŘ</v>
      </c>
      <c r="J273" s="11">
        <f t="shared" si="4"/>
        <v>0</v>
      </c>
    </row>
    <row r="274" spans="1:10" ht="12.75">
      <c r="A274" s="142">
        <f>inventarizace!A274</f>
        <v>272</v>
      </c>
      <c r="B274" s="138" t="str">
        <f>inventarizace!B274</f>
        <v>Tilia platyphyllos</v>
      </c>
      <c r="C274" s="139">
        <f>inventarizace!C274</f>
        <v>15</v>
      </c>
      <c r="D274" s="140" t="str">
        <f>inventarizace!G274</f>
        <v>bez zásahu</v>
      </c>
      <c r="E274" s="141"/>
      <c r="F274" s="141"/>
      <c r="G274" s="141"/>
      <c r="H274" s="141"/>
      <c r="I274" s="141"/>
      <c r="J274" s="141">
        <f t="shared" si="4"/>
        <v>0</v>
      </c>
    </row>
    <row r="275" spans="1:10" ht="12.75">
      <c r="A275" s="3">
        <f>inventarizace!A275</f>
        <v>273</v>
      </c>
      <c r="B275" s="26" t="str">
        <f>inventarizace!B275</f>
        <v>Fraxinus excelsior</v>
      </c>
      <c r="C275" s="5">
        <f>inventarizace!C275</f>
        <v>30</v>
      </c>
      <c r="D275" s="7" t="str">
        <f>inventarizace!G275</f>
        <v>ZŘ+R</v>
      </c>
      <c r="J275" s="11">
        <f t="shared" si="4"/>
        <v>0</v>
      </c>
    </row>
    <row r="276" spans="1:10" ht="12.75">
      <c r="A276" s="3">
        <f>inventarizace!A276</f>
        <v>274</v>
      </c>
      <c r="B276" s="26" t="str">
        <f>inventarizace!B276</f>
        <v>Tilia cordata</v>
      </c>
      <c r="C276" s="5">
        <f>inventarizace!C276</f>
        <v>55</v>
      </c>
      <c r="D276" s="7" t="str">
        <f>inventarizace!G276</f>
        <v>ZŘ</v>
      </c>
      <c r="J276" s="11">
        <f t="shared" si="4"/>
        <v>0</v>
      </c>
    </row>
    <row r="277" spans="1:10" ht="12.75">
      <c r="A277" s="3">
        <f>inventarizace!A277</f>
        <v>275</v>
      </c>
      <c r="B277" s="26" t="str">
        <f>inventarizace!B277</f>
        <v>Fraxinus excelsior</v>
      </c>
      <c r="C277" s="5">
        <f>inventarizace!C277</f>
        <v>38</v>
      </c>
      <c r="D277" s="7" t="str">
        <f>inventarizace!G277</f>
        <v>ZŘ+R</v>
      </c>
      <c r="J277" s="11">
        <f t="shared" si="4"/>
        <v>0</v>
      </c>
    </row>
    <row r="278" spans="1:10" ht="12.75">
      <c r="A278" s="142">
        <f>inventarizace!A278</f>
        <v>276</v>
      </c>
      <c r="B278" s="138" t="str">
        <f>inventarizace!B278</f>
        <v>Tilia platyphyllos</v>
      </c>
      <c r="C278" s="139">
        <f>inventarizace!C278</f>
        <v>15</v>
      </c>
      <c r="D278" s="140" t="str">
        <f>inventarizace!G278</f>
        <v>bez zásahu</v>
      </c>
      <c r="E278" s="141"/>
      <c r="F278" s="141"/>
      <c r="G278" s="141"/>
      <c r="H278" s="141"/>
      <c r="I278" s="141"/>
      <c r="J278" s="141">
        <f t="shared" si="4"/>
        <v>0</v>
      </c>
    </row>
    <row r="279" spans="1:10" ht="12.75">
      <c r="A279" s="142">
        <f>inventarizace!A279</f>
        <v>277</v>
      </c>
      <c r="B279" s="138" t="str">
        <f>inventarizace!B279</f>
        <v>Tilia platyphyllos</v>
      </c>
      <c r="C279" s="139">
        <f>inventarizace!C279</f>
        <v>20</v>
      </c>
      <c r="D279" s="140" t="str">
        <f>inventarizace!G279</f>
        <v>bez zásahu</v>
      </c>
      <c r="E279" s="141"/>
      <c r="F279" s="141"/>
      <c r="G279" s="141"/>
      <c r="H279" s="141"/>
      <c r="I279" s="141"/>
      <c r="J279" s="141">
        <f t="shared" si="4"/>
        <v>0</v>
      </c>
    </row>
    <row r="280" spans="1:10" ht="12.75">
      <c r="A280" s="142">
        <f>inventarizace!A280</f>
        <v>278</v>
      </c>
      <c r="B280" s="138" t="str">
        <f>inventarizace!B280</f>
        <v>Tilia platyphyllos</v>
      </c>
      <c r="C280" s="139">
        <f>inventarizace!C280</f>
        <v>20</v>
      </c>
      <c r="D280" s="140" t="str">
        <f>inventarizace!G280</f>
        <v>bez zásahu</v>
      </c>
      <c r="E280" s="141"/>
      <c r="F280" s="141"/>
      <c r="G280" s="141"/>
      <c r="H280" s="141"/>
      <c r="I280" s="141"/>
      <c r="J280" s="141">
        <f t="shared" si="4"/>
        <v>0</v>
      </c>
    </row>
    <row r="281" spans="1:10" ht="12.75">
      <c r="A281" s="3">
        <f>inventarizace!A281</f>
        <v>279</v>
      </c>
      <c r="B281" s="26" t="str">
        <f>inventarizace!B281</f>
        <v>Fraxinus excelsior</v>
      </c>
      <c r="C281" s="5">
        <f>inventarizace!C281</f>
        <v>35</v>
      </c>
      <c r="D281" s="7" t="str">
        <f>inventarizace!G281</f>
        <v>ZŘ+O</v>
      </c>
      <c r="J281" s="11">
        <f t="shared" si="4"/>
        <v>0</v>
      </c>
    </row>
    <row r="282" spans="1:10" ht="12.75">
      <c r="A282" s="3">
        <f>inventarizace!A282</f>
        <v>280</v>
      </c>
      <c r="B282" s="26" t="str">
        <f>inventarizace!B282</f>
        <v>Tilia platyphyllos</v>
      </c>
      <c r="C282" s="5">
        <f>inventarizace!C282</f>
        <v>15</v>
      </c>
      <c r="D282" s="7" t="str">
        <f>inventarizace!G282</f>
        <v>bez zásahu</v>
      </c>
      <c r="J282" s="11">
        <f t="shared" si="4"/>
        <v>0</v>
      </c>
    </row>
    <row r="284" spans="1:10" s="3" customFormat="1" ht="12.75">
      <c r="A284" s="3" t="s">
        <v>5</v>
      </c>
      <c r="B284" s="12"/>
      <c r="C284" s="2"/>
      <c r="D284" s="1"/>
      <c r="E284" s="13"/>
      <c r="F284" s="13"/>
      <c r="G284" s="13"/>
      <c r="H284" s="13"/>
      <c r="I284" s="13"/>
      <c r="J284" s="13">
        <f>SUM(J2:J283)</f>
        <v>0</v>
      </c>
    </row>
    <row r="290" ht="12.75">
      <c r="A290" s="3" t="s">
        <v>6</v>
      </c>
    </row>
    <row r="292" spans="1:10" ht="12.75">
      <c r="A292" s="13" t="str">
        <f>E1</f>
        <v>ošetření, kácení</v>
      </c>
      <c r="J292" s="11">
        <f>E284</f>
        <v>0</v>
      </c>
    </row>
    <row r="293" spans="1:10" ht="12.75">
      <c r="A293" s="13" t="str">
        <f>F1</f>
        <v>vazby</v>
      </c>
      <c r="J293" s="11">
        <f>F284</f>
        <v>0</v>
      </c>
    </row>
    <row r="294" spans="1:10" ht="12.75">
      <c r="A294" s="13" t="str">
        <f>G1</f>
        <v>zajištění bezpečnosti,  úklid,  práce na zemi</v>
      </c>
      <c r="J294" s="11">
        <f>G284</f>
        <v>0</v>
      </c>
    </row>
    <row r="295" spans="1:10" ht="12.75">
      <c r="A295" s="13" t="str">
        <f>H1</f>
        <v>režie - doprava</v>
      </c>
      <c r="J295" s="11">
        <f>H284</f>
        <v>0</v>
      </c>
    </row>
    <row r="296" spans="1:10" ht="12.75">
      <c r="A296" s="13" t="str">
        <f>I1</f>
        <v>štěpkování klestu</v>
      </c>
      <c r="J296" s="11">
        <f>I284</f>
        <v>0</v>
      </c>
    </row>
    <row r="297" ht="12.75">
      <c r="J297" s="11"/>
    </row>
    <row r="298" spans="1:10" s="3" customFormat="1" ht="12.75">
      <c r="A298" s="3" t="s">
        <v>5</v>
      </c>
      <c r="B298" s="12"/>
      <c r="C298" s="2"/>
      <c r="D298" s="1"/>
      <c r="E298" s="13"/>
      <c r="F298" s="13"/>
      <c r="G298" s="13"/>
      <c r="H298" s="13"/>
      <c r="I298" s="13"/>
      <c r="J298" s="13">
        <f>SUM(J292:J297)</f>
        <v>0</v>
      </c>
    </row>
    <row r="299" spans="1:10" ht="12.75">
      <c r="A299" s="4" t="s">
        <v>300</v>
      </c>
      <c r="J299" s="11">
        <f>J298*0.2</f>
        <v>0</v>
      </c>
    </row>
    <row r="300" ht="12.75">
      <c r="J300" s="11"/>
    </row>
    <row r="301" spans="1:10" s="3" customFormat="1" ht="12.75">
      <c r="A301" s="3" t="s">
        <v>7</v>
      </c>
      <c r="B301" s="12"/>
      <c r="C301" s="2"/>
      <c r="D301" s="1"/>
      <c r="E301" s="13"/>
      <c r="F301" s="13"/>
      <c r="G301" s="13"/>
      <c r="H301" s="13"/>
      <c r="I301" s="13"/>
      <c r="J301" s="13">
        <f>SUM(J298:J300)</f>
        <v>0</v>
      </c>
    </row>
  </sheetData>
  <sheetProtection/>
  <autoFilter ref="C1:C301"/>
  <printOptions gridLines="1"/>
  <pageMargins left="0.7874015748031497" right="0.1968503937007874" top="1.1811023622047245" bottom="1.1811023622047245" header="0.5118110236220472" footer="0.5118110236220472"/>
  <pageSetup horizontalDpi="600" verticalDpi="600" orientation="portrait" paperSize="9" r:id="rId1"/>
  <headerFooter alignWithMargins="0">
    <oddHeader>&amp;C&amp;"Times New Roman,Tučné"&amp;12Regenerace památné aleje ke klášteru na Hoře Matky Boží v Králíkách</oddHeader>
    <oddFooter>&amp;L&amp;"Times New Roman,obyčejné"rozpočet&amp;C&amp;P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82"/>
  <sheetViews>
    <sheetView workbookViewId="0" topLeftCell="A22">
      <selection activeCell="B41" sqref="B41"/>
    </sheetView>
  </sheetViews>
  <sheetFormatPr defaultColWidth="9.140625" defaultRowHeight="12.75"/>
  <cols>
    <col min="1" max="1" width="4.57421875" style="54" customWidth="1"/>
    <col min="2" max="2" width="38.140625" style="54" customWidth="1"/>
    <col min="3" max="3" width="6.57421875" style="54" customWidth="1"/>
    <col min="4" max="4" width="9.140625" style="54" customWidth="1"/>
    <col min="5" max="5" width="7.7109375" style="54" customWidth="1"/>
    <col min="6" max="6" width="9.57421875" style="54" customWidth="1"/>
    <col min="7" max="7" width="12.57421875" style="54" customWidth="1"/>
    <col min="8" max="16384" width="9.140625" style="54" customWidth="1"/>
  </cols>
  <sheetData>
    <row r="2" ht="22.5">
      <c r="A2" s="53" t="s">
        <v>49</v>
      </c>
    </row>
    <row r="4" spans="1:7" ht="12.75">
      <c r="A4" s="55" t="s">
        <v>22</v>
      </c>
      <c r="E4" s="56"/>
      <c r="F4" s="57"/>
      <c r="G4" s="57"/>
    </row>
    <row r="5" spans="5:7" ht="12.75">
      <c r="E5" s="56"/>
      <c r="F5" s="57"/>
      <c r="G5" s="57"/>
    </row>
    <row r="6" spans="1:7" ht="12.75">
      <c r="A6" s="54" t="s">
        <v>23</v>
      </c>
      <c r="C6" s="54">
        <v>44</v>
      </c>
      <c r="D6" s="54" t="s">
        <v>24</v>
      </c>
      <c r="G6" s="57"/>
    </row>
    <row r="7" spans="5:7" ht="12.75">
      <c r="E7" s="56"/>
      <c r="F7" s="57"/>
      <c r="G7" s="57"/>
    </row>
    <row r="8" spans="1:7" ht="12.75">
      <c r="A8" s="56" t="s">
        <v>25</v>
      </c>
      <c r="D8" s="54" t="s">
        <v>26</v>
      </c>
      <c r="E8" s="56"/>
      <c r="F8" s="57">
        <f>C8*1</f>
        <v>0</v>
      </c>
      <c r="G8" s="57"/>
    </row>
    <row r="9" spans="1:7" ht="12.75">
      <c r="A9" s="56" t="s">
        <v>27</v>
      </c>
      <c r="D9" s="54" t="s">
        <v>26</v>
      </c>
      <c r="E9" s="56"/>
      <c r="F9" s="57">
        <f>C9*2</f>
        <v>0</v>
      </c>
      <c r="G9" s="57"/>
    </row>
    <row r="10" spans="1:7" ht="12.75">
      <c r="A10" s="56" t="s">
        <v>28</v>
      </c>
      <c r="C10" s="54">
        <v>44</v>
      </c>
      <c r="D10" s="54" t="s">
        <v>26</v>
      </c>
      <c r="E10" s="56"/>
      <c r="F10" s="57">
        <f>C10*3</f>
        <v>132</v>
      </c>
      <c r="G10" s="57">
        <f>SUM(F8:F10)</f>
        <v>132</v>
      </c>
    </row>
    <row r="11" spans="5:7" ht="12.75">
      <c r="E11" s="56"/>
      <c r="F11" s="57"/>
      <c r="G11" s="57"/>
    </row>
    <row r="12" spans="5:7" ht="13.5" thickBot="1">
      <c r="E12" s="56"/>
      <c r="F12" s="57"/>
      <c r="G12" s="57"/>
    </row>
    <row r="13" spans="1:7" ht="13.5" thickBot="1">
      <c r="A13" s="58"/>
      <c r="B13" s="59" t="s">
        <v>29</v>
      </c>
      <c r="C13" s="60" t="s">
        <v>30</v>
      </c>
      <c r="D13" s="60" t="s">
        <v>31</v>
      </c>
      <c r="E13" s="61" t="s">
        <v>32</v>
      </c>
      <c r="F13" s="62" t="s">
        <v>33</v>
      </c>
      <c r="G13" s="63" t="s">
        <v>18</v>
      </c>
    </row>
    <row r="14" spans="1:7" ht="12.75">
      <c r="A14" s="64"/>
      <c r="B14" s="65"/>
      <c r="C14" s="66"/>
      <c r="D14" s="66"/>
      <c r="E14" s="67"/>
      <c r="F14" s="68"/>
      <c r="G14" s="69"/>
    </row>
    <row r="15" spans="1:7" ht="12.75">
      <c r="A15" s="70"/>
      <c r="B15" s="71" t="s">
        <v>34</v>
      </c>
      <c r="C15" s="72"/>
      <c r="D15" s="73"/>
      <c r="E15" s="74"/>
      <c r="F15" s="75"/>
      <c r="G15" s="76"/>
    </row>
    <row r="16" spans="1:7" ht="12.75">
      <c r="A16" s="70"/>
      <c r="B16" s="77" t="s">
        <v>58</v>
      </c>
      <c r="C16" s="78" t="s">
        <v>35</v>
      </c>
      <c r="D16" s="73" t="s">
        <v>50</v>
      </c>
      <c r="E16" s="80">
        <v>44</v>
      </c>
      <c r="F16" s="75"/>
      <c r="G16" s="76"/>
    </row>
    <row r="17" spans="1:7" ht="13.5" thickBot="1">
      <c r="A17" s="70"/>
      <c r="B17" s="82"/>
      <c r="C17" s="72"/>
      <c r="D17" s="73"/>
      <c r="E17" s="74">
        <f>SUM(E16:E16)</f>
        <v>44</v>
      </c>
      <c r="F17" s="109"/>
      <c r="G17" s="76"/>
    </row>
    <row r="18" spans="1:7" ht="12.75">
      <c r="A18" s="70"/>
      <c r="B18" s="82"/>
      <c r="C18" s="52" t="s">
        <v>55</v>
      </c>
      <c r="D18" s="73"/>
      <c r="E18" s="74"/>
      <c r="F18" s="110"/>
      <c r="G18" s="76"/>
    </row>
    <row r="19" spans="1:7" ht="12.75">
      <c r="A19" s="70"/>
      <c r="B19" s="82"/>
      <c r="C19" s="72"/>
      <c r="D19" s="73"/>
      <c r="E19" s="74"/>
      <c r="F19" s="75"/>
      <c r="G19" s="76"/>
    </row>
    <row r="20" spans="1:7" ht="12.75">
      <c r="A20" s="70"/>
      <c r="B20" s="83" t="s">
        <v>36</v>
      </c>
      <c r="C20" s="78"/>
      <c r="D20" s="78"/>
      <c r="E20" s="80"/>
      <c r="F20" s="75"/>
      <c r="G20" s="76"/>
    </row>
    <row r="21" spans="1:7" ht="25.5">
      <c r="A21" s="70"/>
      <c r="B21" s="84" t="s">
        <v>262</v>
      </c>
      <c r="C21" s="78" t="s">
        <v>35</v>
      </c>
      <c r="D21" s="78" t="s">
        <v>233</v>
      </c>
      <c r="E21" s="80">
        <f>E17</f>
        <v>44</v>
      </c>
      <c r="F21" s="75"/>
      <c r="G21" s="76"/>
    </row>
    <row r="22" spans="1:7" ht="12.75">
      <c r="A22" s="70"/>
      <c r="B22" s="85" t="s">
        <v>51</v>
      </c>
      <c r="C22" s="78" t="s">
        <v>35</v>
      </c>
      <c r="D22" s="86"/>
      <c r="E22" s="80">
        <f>E17</f>
        <v>44</v>
      </c>
      <c r="F22" s="75"/>
      <c r="G22" s="76"/>
    </row>
    <row r="23" spans="1:7" ht="38.25">
      <c r="A23" s="70"/>
      <c r="B23" s="84" t="s">
        <v>235</v>
      </c>
      <c r="C23" s="78" t="s">
        <v>35</v>
      </c>
      <c r="D23" s="86"/>
      <c r="E23" s="80">
        <f>E17</f>
        <v>44</v>
      </c>
      <c r="F23" s="75"/>
      <c r="G23" s="76"/>
    </row>
    <row r="24" spans="1:7" ht="13.5" thickBot="1">
      <c r="A24" s="70"/>
      <c r="B24" s="84"/>
      <c r="C24" s="78"/>
      <c r="D24" s="86"/>
      <c r="E24" s="79"/>
      <c r="F24" s="109"/>
      <c r="G24" s="76"/>
    </row>
    <row r="25" spans="1:7" ht="12.75">
      <c r="A25" s="70"/>
      <c r="B25" s="84"/>
      <c r="C25" s="52" t="s">
        <v>55</v>
      </c>
      <c r="D25" s="73"/>
      <c r="E25" s="74"/>
      <c r="F25" s="110"/>
      <c r="G25" s="76"/>
    </row>
    <row r="26" spans="1:7" ht="12.75">
      <c r="A26" s="70"/>
      <c r="B26" s="83" t="s">
        <v>37</v>
      </c>
      <c r="C26" s="78"/>
      <c r="D26" s="87"/>
      <c r="E26" s="80"/>
      <c r="F26" s="75"/>
      <c r="G26" s="76"/>
    </row>
    <row r="27" spans="1:7" ht="12.75">
      <c r="A27" s="70"/>
      <c r="B27" s="85" t="s">
        <v>232</v>
      </c>
      <c r="C27" s="78" t="s">
        <v>38</v>
      </c>
      <c r="D27" s="111">
        <f>D21/2</f>
        <v>0.072</v>
      </c>
      <c r="E27" s="80">
        <f>E17*D27</f>
        <v>3.1679999999999997</v>
      </c>
      <c r="F27" s="75"/>
      <c r="G27" s="76"/>
    </row>
    <row r="28" spans="1:7" ht="12.75">
      <c r="A28" s="70"/>
      <c r="B28" s="85" t="s">
        <v>52</v>
      </c>
      <c r="C28" s="78" t="s">
        <v>35</v>
      </c>
      <c r="D28" s="87"/>
      <c r="E28" s="80">
        <f>E17*10</f>
        <v>440</v>
      </c>
      <c r="F28" s="75"/>
      <c r="G28" s="76"/>
    </row>
    <row r="29" spans="1:7" ht="12.75">
      <c r="A29" s="70"/>
      <c r="B29" s="85" t="s">
        <v>39</v>
      </c>
      <c r="C29" s="78" t="s">
        <v>35</v>
      </c>
      <c r="D29" s="78"/>
      <c r="E29" s="80">
        <f>G10</f>
        <v>132</v>
      </c>
      <c r="F29" s="75"/>
      <c r="G29" s="76"/>
    </row>
    <row r="30" spans="1:7" ht="12.75">
      <c r="A30" s="70"/>
      <c r="B30" s="85" t="s">
        <v>40</v>
      </c>
      <c r="C30" s="78" t="s">
        <v>35</v>
      </c>
      <c r="D30" s="78"/>
      <c r="E30" s="80">
        <f>G10</f>
        <v>132</v>
      </c>
      <c r="F30" s="75"/>
      <c r="G30" s="76"/>
    </row>
    <row r="31" spans="1:7" ht="12.75">
      <c r="A31" s="70"/>
      <c r="B31" s="85" t="s">
        <v>41</v>
      </c>
      <c r="C31" s="78" t="s">
        <v>42</v>
      </c>
      <c r="D31" s="78"/>
      <c r="E31" s="80">
        <f>E17*5</f>
        <v>220</v>
      </c>
      <c r="F31" s="75"/>
      <c r="G31" s="76"/>
    </row>
    <row r="32" spans="1:7" ht="12.75">
      <c r="A32" s="70"/>
      <c r="B32" s="85" t="s">
        <v>43</v>
      </c>
      <c r="C32" s="78" t="s">
        <v>38</v>
      </c>
      <c r="D32" s="87"/>
      <c r="E32" s="80">
        <f>C6*0.07</f>
        <v>3.08</v>
      </c>
      <c r="F32" s="75"/>
      <c r="G32" s="76"/>
    </row>
    <row r="33" spans="1:7" ht="12.75">
      <c r="A33" s="70"/>
      <c r="B33" s="85" t="s">
        <v>234</v>
      </c>
      <c r="C33" s="78" t="s">
        <v>35</v>
      </c>
      <c r="D33" s="87"/>
      <c r="E33" s="80">
        <f>E17</f>
        <v>44</v>
      </c>
      <c r="F33" s="91"/>
      <c r="G33" s="76"/>
    </row>
    <row r="34" spans="1:7" ht="13.5" thickBot="1">
      <c r="A34" s="70"/>
      <c r="B34" s="85"/>
      <c r="C34" s="78"/>
      <c r="D34" s="78"/>
      <c r="E34" s="80"/>
      <c r="F34" s="109"/>
      <c r="G34" s="76"/>
    </row>
    <row r="35" spans="1:7" ht="12.75">
      <c r="A35" s="70"/>
      <c r="B35" s="85"/>
      <c r="C35" s="52" t="s">
        <v>55</v>
      </c>
      <c r="D35" s="73"/>
      <c r="E35" s="74"/>
      <c r="F35" s="110"/>
      <c r="G35" s="76"/>
    </row>
    <row r="36" spans="1:7" ht="12.75">
      <c r="A36" s="70"/>
      <c r="B36" s="83" t="s">
        <v>44</v>
      </c>
      <c r="C36" s="78"/>
      <c r="D36" s="78"/>
      <c r="E36" s="80"/>
      <c r="F36" s="75"/>
      <c r="G36" s="76"/>
    </row>
    <row r="37" spans="1:7" ht="12.75">
      <c r="A37" s="70"/>
      <c r="B37" s="85" t="s">
        <v>45</v>
      </c>
      <c r="C37" s="78" t="s">
        <v>35</v>
      </c>
      <c r="D37" s="78"/>
      <c r="E37" s="80">
        <f>E38</f>
        <v>44</v>
      </c>
      <c r="F37" s="75"/>
      <c r="G37" s="88"/>
    </row>
    <row r="38" spans="1:7" ht="12.75">
      <c r="A38" s="70"/>
      <c r="B38" s="85" t="s">
        <v>46</v>
      </c>
      <c r="C38" s="78" t="s">
        <v>35</v>
      </c>
      <c r="D38" s="78"/>
      <c r="E38" s="80">
        <f>E17</f>
        <v>44</v>
      </c>
      <c r="F38" s="75"/>
      <c r="G38" s="88"/>
    </row>
    <row r="39" spans="1:7" ht="13.5" thickBot="1">
      <c r="A39" s="89"/>
      <c r="B39" s="90"/>
      <c r="C39" s="52" t="s">
        <v>55</v>
      </c>
      <c r="D39" s="73"/>
      <c r="E39" s="74"/>
      <c r="F39" s="110"/>
      <c r="G39" s="92"/>
    </row>
    <row r="40" spans="1:7" ht="12.75">
      <c r="A40" s="93"/>
      <c r="B40" s="94" t="s">
        <v>47</v>
      </c>
      <c r="C40" s="95"/>
      <c r="D40" s="95"/>
      <c r="E40" s="67"/>
      <c r="F40" s="96"/>
      <c r="G40" s="69"/>
    </row>
    <row r="41" spans="1:7" ht="13.5" thickBot="1">
      <c r="A41" s="97"/>
      <c r="B41" s="98" t="s">
        <v>300</v>
      </c>
      <c r="C41" s="99" t="s">
        <v>48</v>
      </c>
      <c r="D41" s="99"/>
      <c r="E41" s="81">
        <v>20</v>
      </c>
      <c r="F41" s="100"/>
      <c r="G41" s="101"/>
    </row>
    <row r="42" spans="1:7" ht="19.5" thickBot="1">
      <c r="A42" s="97"/>
      <c r="B42" s="104" t="s">
        <v>20</v>
      </c>
      <c r="C42" s="105"/>
      <c r="D42" s="105"/>
      <c r="E42" s="106"/>
      <c r="F42" s="107"/>
      <c r="G42" s="108"/>
    </row>
    <row r="43" spans="5:7" ht="12.75">
      <c r="E43" s="56"/>
      <c r="F43" s="57"/>
      <c r="G43" s="57"/>
    </row>
    <row r="44" spans="5:7" ht="12.75">
      <c r="E44" s="56"/>
      <c r="F44" s="57"/>
      <c r="G44" s="57"/>
    </row>
    <row r="45" spans="5:7" ht="12.75">
      <c r="E45" s="56"/>
      <c r="F45" s="57"/>
      <c r="G45" s="57"/>
    </row>
    <row r="46" spans="5:7" ht="12.75">
      <c r="E46" s="56"/>
      <c r="F46" s="57"/>
      <c r="G46" s="57"/>
    </row>
    <row r="47" spans="1:7" ht="22.5">
      <c r="A47" s="53" t="s">
        <v>255</v>
      </c>
      <c r="E47" s="56"/>
      <c r="F47" s="57"/>
      <c r="G47" s="57"/>
    </row>
    <row r="48" spans="5:7" ht="13.5" thickBot="1">
      <c r="E48" s="56"/>
      <c r="F48" s="57"/>
      <c r="G48" s="57"/>
    </row>
    <row r="49" spans="1:7" ht="6" customHeight="1">
      <c r="A49" s="64"/>
      <c r="B49" s="112"/>
      <c r="C49" s="95"/>
      <c r="D49" s="113"/>
      <c r="E49" s="114"/>
      <c r="F49" s="115"/>
      <c r="G49" s="116"/>
    </row>
    <row r="50" spans="1:7" ht="89.25">
      <c r="A50" s="70"/>
      <c r="B50" s="84" t="s">
        <v>259</v>
      </c>
      <c r="C50" s="78" t="s">
        <v>35</v>
      </c>
      <c r="D50" s="111" t="s">
        <v>256</v>
      </c>
      <c r="E50" s="80">
        <v>43</v>
      </c>
      <c r="F50" s="75"/>
      <c r="G50" s="76"/>
    </row>
    <row r="51" spans="1:7" ht="25.5">
      <c r="A51" s="70"/>
      <c r="B51" s="84" t="s">
        <v>257</v>
      </c>
      <c r="C51" s="78" t="s">
        <v>35</v>
      </c>
      <c r="D51" s="87"/>
      <c r="E51" s="80">
        <v>43</v>
      </c>
      <c r="F51" s="75"/>
      <c r="G51" s="76"/>
    </row>
    <row r="52" spans="1:7" ht="12.75">
      <c r="A52" s="70"/>
      <c r="B52" s="83" t="s">
        <v>44</v>
      </c>
      <c r="C52" s="78"/>
      <c r="D52" s="78"/>
      <c r="E52" s="80"/>
      <c r="F52" s="75"/>
      <c r="G52" s="76"/>
    </row>
    <row r="53" spans="1:7" ht="13.5" thickBot="1">
      <c r="A53" s="70"/>
      <c r="B53" s="85" t="s">
        <v>258</v>
      </c>
      <c r="C53" s="78" t="s">
        <v>35</v>
      </c>
      <c r="D53" s="78"/>
      <c r="E53" s="80">
        <v>43</v>
      </c>
      <c r="F53" s="75"/>
      <c r="G53" s="88"/>
    </row>
    <row r="54" spans="1:7" ht="12.75">
      <c r="A54" s="93"/>
      <c r="B54" s="94" t="s">
        <v>47</v>
      </c>
      <c r="C54" s="95"/>
      <c r="D54" s="95"/>
      <c r="E54" s="67"/>
      <c r="F54" s="96"/>
      <c r="G54" s="69"/>
    </row>
    <row r="55" spans="1:7" ht="13.5" thickBot="1">
      <c r="A55" s="97"/>
      <c r="B55" s="98" t="s">
        <v>300</v>
      </c>
      <c r="C55" s="99" t="s">
        <v>48</v>
      </c>
      <c r="D55" s="99"/>
      <c r="E55" s="81">
        <v>20</v>
      </c>
      <c r="F55" s="100"/>
      <c r="G55" s="101"/>
    </row>
    <row r="56" spans="1:7" ht="19.5" thickBot="1">
      <c r="A56" s="97"/>
      <c r="B56" s="104" t="s">
        <v>20</v>
      </c>
      <c r="C56" s="105"/>
      <c r="D56" s="105"/>
      <c r="E56" s="106"/>
      <c r="F56" s="107"/>
      <c r="G56" s="108"/>
    </row>
    <row r="57" spans="5:7" ht="12.75">
      <c r="E57" s="56"/>
      <c r="F57" s="57"/>
      <c r="G57" s="57"/>
    </row>
    <row r="58" spans="5:7" ht="12.75">
      <c r="E58" s="56"/>
      <c r="F58" s="57"/>
      <c r="G58" s="57"/>
    </row>
    <row r="59" spans="5:7" ht="12.75">
      <c r="E59" s="56"/>
      <c r="F59" s="57"/>
      <c r="G59" s="57"/>
    </row>
    <row r="60" spans="1:7" ht="22.5">
      <c r="A60" s="53" t="s">
        <v>260</v>
      </c>
      <c r="E60" s="56"/>
      <c r="F60" s="57"/>
      <c r="G60" s="57"/>
    </row>
    <row r="61" spans="5:7" ht="13.5" thickBot="1">
      <c r="E61" s="56"/>
      <c r="F61" s="57"/>
      <c r="G61" s="57"/>
    </row>
    <row r="62" spans="1:7" ht="5.25" customHeight="1">
      <c r="A62" s="64"/>
      <c r="B62" s="112"/>
      <c r="C62" s="95"/>
      <c r="D62" s="113"/>
      <c r="E62" s="114"/>
      <c r="F62" s="115"/>
      <c r="G62" s="116"/>
    </row>
    <row r="63" spans="1:7" ht="25.5">
      <c r="A63" s="70"/>
      <c r="B63" s="84" t="s">
        <v>264</v>
      </c>
      <c r="C63" s="78" t="s">
        <v>24</v>
      </c>
      <c r="D63" s="111"/>
      <c r="E63" s="80">
        <v>2310</v>
      </c>
      <c r="F63" s="75"/>
      <c r="G63" s="76"/>
    </row>
    <row r="64" spans="1:7" ht="12.75">
      <c r="A64" s="70"/>
      <c r="B64" s="84" t="s">
        <v>263</v>
      </c>
      <c r="C64" s="78" t="s">
        <v>24</v>
      </c>
      <c r="D64" s="87"/>
      <c r="E64" s="80">
        <v>2310</v>
      </c>
      <c r="F64" s="75"/>
      <c r="G64" s="76"/>
    </row>
    <row r="65" spans="1:7" ht="12.75">
      <c r="A65" s="70"/>
      <c r="B65" s="83" t="s">
        <v>44</v>
      </c>
      <c r="C65" s="78"/>
      <c r="D65" s="78"/>
      <c r="E65" s="80"/>
      <c r="F65" s="75"/>
      <c r="G65" s="76"/>
    </row>
    <row r="66" spans="1:7" ht="13.5" thickBot="1">
      <c r="A66" s="70"/>
      <c r="B66" s="85" t="s">
        <v>261</v>
      </c>
      <c r="C66" s="78" t="s">
        <v>24</v>
      </c>
      <c r="D66" s="78"/>
      <c r="E66" s="80">
        <v>2310</v>
      </c>
      <c r="F66" s="75"/>
      <c r="G66" s="88"/>
    </row>
    <row r="67" spans="1:7" ht="12.75">
      <c r="A67" s="93"/>
      <c r="B67" s="94" t="s">
        <v>47</v>
      </c>
      <c r="C67" s="95"/>
      <c r="D67" s="95"/>
      <c r="E67" s="67"/>
      <c r="F67" s="96"/>
      <c r="G67" s="69"/>
    </row>
    <row r="68" spans="1:7" ht="13.5" thickBot="1">
      <c r="A68" s="97"/>
      <c r="B68" s="98" t="s">
        <v>300</v>
      </c>
      <c r="C68" s="99" t="s">
        <v>48</v>
      </c>
      <c r="D68" s="99"/>
      <c r="E68" s="81">
        <v>20</v>
      </c>
      <c r="F68" s="100"/>
      <c r="G68" s="101"/>
    </row>
    <row r="69" spans="1:7" ht="19.5" thickBot="1">
      <c r="A69" s="97"/>
      <c r="B69" s="104" t="s">
        <v>20</v>
      </c>
      <c r="C69" s="105"/>
      <c r="D69" s="105"/>
      <c r="E69" s="106"/>
      <c r="F69" s="107"/>
      <c r="G69" s="108"/>
    </row>
    <row r="70" spans="5:7" ht="12.75">
      <c r="E70" s="56"/>
      <c r="F70" s="57"/>
      <c r="G70" s="57"/>
    </row>
    <row r="71" spans="5:7" ht="12.75">
      <c r="E71" s="56"/>
      <c r="F71" s="57"/>
      <c r="G71" s="57"/>
    </row>
    <row r="72" spans="5:7" ht="12.75">
      <c r="E72" s="56"/>
      <c r="F72" s="57"/>
      <c r="G72" s="57"/>
    </row>
    <row r="73" spans="5:7" ht="12.75">
      <c r="E73" s="56"/>
      <c r="F73" s="57"/>
      <c r="G73" s="57"/>
    </row>
    <row r="74" spans="5:7" ht="12.75">
      <c r="E74" s="56"/>
      <c r="F74" s="57"/>
      <c r="G74" s="57"/>
    </row>
    <row r="75" spans="5:7" ht="12.75">
      <c r="E75" s="56"/>
      <c r="F75" s="57"/>
      <c r="G75" s="57"/>
    </row>
    <row r="76" spans="5:7" ht="12.75">
      <c r="E76" s="56"/>
      <c r="F76" s="57"/>
      <c r="G76" s="57"/>
    </row>
    <row r="77" spans="5:7" ht="12.75">
      <c r="E77" s="56"/>
      <c r="F77" s="57"/>
      <c r="G77" s="57"/>
    </row>
    <row r="78" spans="5:7" ht="12.75">
      <c r="E78" s="56"/>
      <c r="F78" s="57"/>
      <c r="G78" s="57"/>
    </row>
    <row r="79" spans="5:7" ht="12.75">
      <c r="E79" s="56"/>
      <c r="F79" s="57"/>
      <c r="G79" s="57"/>
    </row>
    <row r="80" spans="5:7" ht="12.75">
      <c r="E80" s="56"/>
      <c r="F80" s="57"/>
      <c r="G80" s="57"/>
    </row>
    <row r="81" spans="5:7" ht="12.75">
      <c r="E81" s="56"/>
      <c r="F81" s="57"/>
      <c r="G81" s="57"/>
    </row>
    <row r="82" spans="5:7" ht="12.75">
      <c r="E82" s="56"/>
      <c r="F82" s="57"/>
      <c r="G82" s="5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differentFirst="1" scaleWithDoc="0" alignWithMargins="0">
    <oddHeader>&amp;C&amp;"Times New Roman,Tučné"&amp;12Regenerace památné aleje ke klášteru na Hoře Matky Boží v Králíkách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5.57421875" style="0" customWidth="1"/>
    <col min="3" max="3" width="12.7109375" style="0" customWidth="1"/>
  </cols>
  <sheetData>
    <row r="3" spans="1:7" ht="12.75">
      <c r="A3" s="54"/>
      <c r="B3" s="54"/>
      <c r="C3" s="54"/>
      <c r="D3" s="54"/>
      <c r="E3" s="56"/>
      <c r="F3" s="57"/>
      <c r="G3" s="57"/>
    </row>
    <row r="4" spans="1:7" ht="15.75">
      <c r="A4" s="145" t="s">
        <v>294</v>
      </c>
      <c r="B4" s="54"/>
      <c r="C4" s="54"/>
      <c r="D4" s="54"/>
      <c r="E4" s="56"/>
      <c r="F4" s="57"/>
      <c r="G4" s="57"/>
    </row>
    <row r="5" spans="1:7" ht="12.75">
      <c r="A5" s="54"/>
      <c r="B5" s="54"/>
      <c r="C5" s="54"/>
      <c r="D5" s="54"/>
      <c r="E5" s="56"/>
      <c r="F5" s="57"/>
      <c r="G5" s="57"/>
    </row>
    <row r="6" spans="1:7" ht="12.75">
      <c r="A6" s="54" t="s">
        <v>277</v>
      </c>
      <c r="B6" s="54"/>
      <c r="C6" s="56">
        <v>44</v>
      </c>
      <c r="D6" s="54"/>
      <c r="E6" s="56"/>
      <c r="F6" s="57"/>
      <c r="G6" s="57"/>
    </row>
    <row r="7" spans="1:7" ht="12.75">
      <c r="A7" s="54"/>
      <c r="B7" s="54"/>
      <c r="C7" s="54"/>
      <c r="D7" s="54"/>
      <c r="E7" s="56"/>
      <c r="F7" s="57"/>
      <c r="G7" s="57"/>
    </row>
    <row r="8" spans="1:7" ht="13.5" thickBot="1">
      <c r="A8" s="54"/>
      <c r="B8" s="54"/>
      <c r="C8" s="54"/>
      <c r="D8" s="54"/>
      <c r="E8" s="56"/>
      <c r="F8" s="57"/>
      <c r="G8" s="57"/>
    </row>
    <row r="9" spans="1:7" ht="13.5" thickBot="1">
      <c r="A9" s="146"/>
      <c r="B9" s="147" t="s">
        <v>278</v>
      </c>
      <c r="C9" s="186" t="s">
        <v>295</v>
      </c>
      <c r="D9" s="148" t="s">
        <v>279</v>
      </c>
      <c r="E9" s="147" t="s">
        <v>280</v>
      </c>
      <c r="F9" s="147" t="s">
        <v>281</v>
      </c>
      <c r="G9" s="149" t="s">
        <v>282</v>
      </c>
    </row>
    <row r="10" spans="1:7" ht="12.75">
      <c r="A10" s="102"/>
      <c r="B10" s="150" t="s">
        <v>283</v>
      </c>
      <c r="C10" s="150"/>
      <c r="D10" s="151"/>
      <c r="E10" s="150"/>
      <c r="F10" s="150"/>
      <c r="G10" s="152"/>
    </row>
    <row r="11" spans="1:7" ht="12.75">
      <c r="A11" s="85"/>
      <c r="B11" s="153" t="s">
        <v>284</v>
      </c>
      <c r="C11" s="153">
        <v>2</v>
      </c>
      <c r="D11" s="154" t="s">
        <v>35</v>
      </c>
      <c r="E11" s="154">
        <v>88</v>
      </c>
      <c r="F11" s="154"/>
      <c r="G11" s="155"/>
    </row>
    <row r="12" spans="1:7" ht="12.75">
      <c r="A12" s="85"/>
      <c r="B12" s="153" t="s">
        <v>285</v>
      </c>
      <c r="C12" s="153">
        <v>5</v>
      </c>
      <c r="D12" s="154" t="s">
        <v>35</v>
      </c>
      <c r="E12" s="154">
        <v>220</v>
      </c>
      <c r="F12" s="154"/>
      <c r="G12" s="155"/>
    </row>
    <row r="13" spans="1:7" ht="12.75">
      <c r="A13" s="85"/>
      <c r="B13" s="153" t="s">
        <v>286</v>
      </c>
      <c r="C13" s="153">
        <v>1</v>
      </c>
      <c r="D13" s="154" t="s">
        <v>35</v>
      </c>
      <c r="E13" s="154">
        <v>44</v>
      </c>
      <c r="F13" s="154"/>
      <c r="G13" s="155"/>
    </row>
    <row r="14" spans="1:7" ht="12.75">
      <c r="A14" s="85"/>
      <c r="B14" s="153" t="s">
        <v>287</v>
      </c>
      <c r="C14" s="153">
        <v>1</v>
      </c>
      <c r="D14" s="154" t="s">
        <v>35</v>
      </c>
      <c r="E14" s="154">
        <v>44</v>
      </c>
      <c r="F14" s="154"/>
      <c r="G14" s="155"/>
    </row>
    <row r="15" spans="1:7" ht="12.75">
      <c r="A15" s="85"/>
      <c r="B15" s="153" t="s">
        <v>288</v>
      </c>
      <c r="C15" s="153">
        <v>1</v>
      </c>
      <c r="D15" s="154" t="s">
        <v>24</v>
      </c>
      <c r="E15" s="154">
        <v>44</v>
      </c>
      <c r="F15" s="154"/>
      <c r="G15" s="155"/>
    </row>
    <row r="16" spans="1:7" ht="12.75">
      <c r="A16" s="85"/>
      <c r="B16" s="156" t="s">
        <v>289</v>
      </c>
      <c r="C16" s="156"/>
      <c r="D16" s="157"/>
      <c r="E16" s="156"/>
      <c r="F16" s="156"/>
      <c r="G16" s="158"/>
    </row>
    <row r="17" spans="1:7" ht="12.75">
      <c r="A17" s="85"/>
      <c r="B17" s="156"/>
      <c r="C17" s="156"/>
      <c r="D17" s="157"/>
      <c r="E17" s="156"/>
      <c r="F17" s="156"/>
      <c r="G17" s="159"/>
    </row>
    <row r="18" spans="1:7" ht="12.75">
      <c r="A18" s="85"/>
      <c r="B18" s="187" t="s">
        <v>293</v>
      </c>
      <c r="C18" s="187"/>
      <c r="D18" s="188" t="s">
        <v>290</v>
      </c>
      <c r="E18" s="188">
        <v>2</v>
      </c>
      <c r="F18" s="160"/>
      <c r="G18" s="158"/>
    </row>
    <row r="19" spans="1:7" ht="13.5" thickBot="1">
      <c r="A19" s="161"/>
      <c r="B19" s="162"/>
      <c r="C19" s="162"/>
      <c r="D19" s="163"/>
      <c r="E19" s="162"/>
      <c r="F19" s="162"/>
      <c r="G19" s="164"/>
    </row>
    <row r="20" spans="1:7" ht="12.75">
      <c r="A20" s="93"/>
      <c r="B20" s="94" t="s">
        <v>291</v>
      </c>
      <c r="C20" s="94"/>
      <c r="D20" s="165"/>
      <c r="E20" s="94"/>
      <c r="F20" s="94"/>
      <c r="G20" s="166"/>
    </row>
    <row r="21" spans="1:7" ht="13.5" thickBot="1">
      <c r="A21" s="97"/>
      <c r="B21" s="167" t="s">
        <v>299</v>
      </c>
      <c r="C21" s="167"/>
      <c r="D21" s="168"/>
      <c r="E21" s="167"/>
      <c r="F21" s="167"/>
      <c r="G21" s="169"/>
    </row>
    <row r="22" spans="1:7" ht="12.75">
      <c r="A22" s="102"/>
      <c r="B22" s="103"/>
      <c r="C22" s="150"/>
      <c r="D22" s="170"/>
      <c r="E22" s="103"/>
      <c r="F22" s="103"/>
      <c r="G22" s="171"/>
    </row>
    <row r="23" spans="1:7" ht="16.5" thickBot="1">
      <c r="A23" s="97"/>
      <c r="B23" s="172" t="s">
        <v>292</v>
      </c>
      <c r="C23" s="172"/>
      <c r="D23" s="173"/>
      <c r="E23" s="172"/>
      <c r="F23" s="172"/>
      <c r="G23" s="17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7.28125" style="27" customWidth="1"/>
    <col min="2" max="2" width="39.00390625" style="27" customWidth="1"/>
    <col min="3" max="3" width="10.8515625" style="29" customWidth="1"/>
    <col min="4" max="4" width="12.00390625" style="29" customWidth="1"/>
    <col min="5" max="5" width="22.57421875" style="28" customWidth="1"/>
    <col min="6" max="6" width="19.28125" style="27" customWidth="1"/>
    <col min="7" max="7" width="9.00390625" style="27" bestFit="1" customWidth="1"/>
    <col min="8" max="8" width="14.421875" style="27" customWidth="1"/>
    <col min="9" max="248" width="9.00390625" style="27" bestFit="1" customWidth="1"/>
    <col min="249" max="16384" width="9.00390625" style="27" customWidth="1"/>
  </cols>
  <sheetData>
    <row r="2" spans="1:8" ht="12.75">
      <c r="A2" s="21"/>
      <c r="B2" s="21"/>
      <c r="C2" s="17"/>
      <c r="D2" s="17"/>
      <c r="E2" s="30"/>
      <c r="F2" s="15"/>
      <c r="H2" s="13"/>
    </row>
    <row r="3" spans="1:8" ht="12.75">
      <c r="A3" s="21"/>
      <c r="B3" s="21"/>
      <c r="C3" s="17"/>
      <c r="D3" s="17"/>
      <c r="E3" s="30"/>
      <c r="F3" s="15"/>
      <c r="H3" s="13"/>
    </row>
    <row r="4" spans="1:8" ht="12.75">
      <c r="A4" s="21"/>
      <c r="B4" s="21"/>
      <c r="C4" s="17"/>
      <c r="D4" s="17"/>
      <c r="E4" s="30"/>
      <c r="F4" s="15"/>
      <c r="H4" s="13"/>
    </row>
    <row r="5" spans="1:8" ht="22.5">
      <c r="A5" s="185" t="s">
        <v>276</v>
      </c>
      <c r="B5" s="21"/>
      <c r="C5" s="17"/>
      <c r="D5" s="17"/>
      <c r="E5" s="30"/>
      <c r="F5" s="15"/>
      <c r="H5" s="13"/>
    </row>
    <row r="6" spans="1:8" ht="13.5" thickBot="1">
      <c r="A6" s="44"/>
      <c r="B6" s="21"/>
      <c r="C6" s="17"/>
      <c r="D6" s="17"/>
      <c r="E6" s="30"/>
      <c r="F6" s="15"/>
      <c r="H6" s="13"/>
    </row>
    <row r="7" spans="1:8" ht="13.5" thickBot="1">
      <c r="A7" s="189" t="s">
        <v>278</v>
      </c>
      <c r="B7" s="190"/>
      <c r="C7" s="175" t="s">
        <v>279</v>
      </c>
      <c r="D7" s="177" t="s">
        <v>280</v>
      </c>
      <c r="E7" s="176" t="s">
        <v>296</v>
      </c>
      <c r="F7" s="15"/>
      <c r="H7" s="13"/>
    </row>
    <row r="8" spans="1:8" ht="12.75">
      <c r="A8" s="41" t="s">
        <v>53</v>
      </c>
      <c r="B8" s="41"/>
      <c r="C8" s="46" t="s">
        <v>35</v>
      </c>
      <c r="D8" s="48">
        <v>229</v>
      </c>
      <c r="E8" s="51"/>
      <c r="F8" s="15"/>
      <c r="H8" s="13"/>
    </row>
    <row r="9" spans="1:8" ht="12.75">
      <c r="A9" s="35" t="s">
        <v>54</v>
      </c>
      <c r="B9" s="35"/>
      <c r="C9" s="45" t="s">
        <v>35</v>
      </c>
      <c r="D9" s="49">
        <v>44</v>
      </c>
      <c r="E9" s="32"/>
      <c r="F9" s="15"/>
      <c r="H9" s="13"/>
    </row>
    <row r="10" spans="1:8" ht="12.75">
      <c r="A10" s="35" t="str">
        <f>'Výsadby, fréza, nálety'!A47</f>
        <v>Frézování pařezů </v>
      </c>
      <c r="B10" s="35"/>
      <c r="C10" s="47" t="s">
        <v>35</v>
      </c>
      <c r="D10" s="50">
        <v>43</v>
      </c>
      <c r="E10" s="33"/>
      <c r="F10" s="15"/>
      <c r="H10" s="13"/>
    </row>
    <row r="11" spans="1:8" ht="12.75">
      <c r="A11" s="35" t="str">
        <f>'Výsadby, fréza, nálety'!A60</f>
        <v>Odstranění náletů</v>
      </c>
      <c r="B11" s="35"/>
      <c r="C11" s="47" t="s">
        <v>24</v>
      </c>
      <c r="D11" s="50">
        <v>2310</v>
      </c>
      <c r="E11" s="33"/>
      <c r="F11" s="15"/>
      <c r="H11" s="13"/>
    </row>
    <row r="12" spans="1:8" ht="15" customHeight="1">
      <c r="A12" s="195" t="s">
        <v>293</v>
      </c>
      <c r="B12" s="196"/>
      <c r="C12" s="181" t="s">
        <v>35</v>
      </c>
      <c r="D12" s="182">
        <v>1</v>
      </c>
      <c r="E12" s="180"/>
      <c r="F12" s="15"/>
      <c r="H12" s="13"/>
    </row>
    <row r="13" spans="1:8" ht="12.75">
      <c r="A13" s="191" t="s">
        <v>297</v>
      </c>
      <c r="B13" s="192"/>
      <c r="C13" s="119"/>
      <c r="D13" s="183"/>
      <c r="E13" s="184"/>
      <c r="F13" s="15"/>
      <c r="H13" s="13"/>
    </row>
    <row r="14" spans="1:8" ht="13.5" thickBot="1">
      <c r="A14" s="38" t="s">
        <v>299</v>
      </c>
      <c r="B14" s="39"/>
      <c r="C14" s="39"/>
      <c r="D14" s="178"/>
      <c r="E14" s="40"/>
      <c r="F14" s="15"/>
      <c r="H14" s="13"/>
    </row>
    <row r="15" spans="1:8" ht="19.5" thickBot="1">
      <c r="A15" s="193" t="s">
        <v>298</v>
      </c>
      <c r="B15" s="194"/>
      <c r="C15" s="42"/>
      <c r="D15" s="179"/>
      <c r="E15" s="43"/>
      <c r="F15" s="15"/>
      <c r="H15" s="13"/>
    </row>
    <row r="16" spans="1:8" ht="12.75">
      <c r="A16" s="21"/>
      <c r="B16" s="21"/>
      <c r="C16" s="17"/>
      <c r="D16" s="17"/>
      <c r="E16" s="30"/>
      <c r="F16" s="15"/>
      <c r="H16" s="13"/>
    </row>
    <row r="17" spans="1:8" ht="12.75">
      <c r="A17" s="21"/>
      <c r="B17" s="21"/>
      <c r="C17" s="17"/>
      <c r="D17" s="17"/>
      <c r="E17" s="30"/>
      <c r="F17" s="15"/>
      <c r="H17" s="13"/>
    </row>
    <row r="18" spans="1:8" ht="12.75">
      <c r="A18" s="21"/>
      <c r="B18" s="21"/>
      <c r="C18" s="17"/>
      <c r="D18" s="17"/>
      <c r="E18" s="30"/>
      <c r="F18" s="15"/>
      <c r="H18" s="13"/>
    </row>
    <row r="19" spans="1:8" ht="12.75">
      <c r="A19" s="21"/>
      <c r="B19" s="21"/>
      <c r="C19" s="17"/>
      <c r="D19" s="17"/>
      <c r="E19" s="30"/>
      <c r="F19" s="15"/>
      <c r="H19" s="13"/>
    </row>
    <row r="20" spans="1:8" ht="12.75">
      <c r="A20" s="21"/>
      <c r="B20" s="21"/>
      <c r="C20" s="17"/>
      <c r="D20" s="17"/>
      <c r="E20" s="30"/>
      <c r="F20" s="15"/>
      <c r="H20" s="13"/>
    </row>
  </sheetData>
  <sheetProtection/>
  <mergeCells count="4">
    <mergeCell ref="A7:B7"/>
    <mergeCell ref="A13:B13"/>
    <mergeCell ref="A15:B15"/>
    <mergeCell ref="A12:B12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&amp;C&amp;"Times New Roman,Tučné"&amp;12Regenerace památné aleje ke klášteru na Hoře Matky Boží v Králíkách</oddHeader>
    <oddFooter>&amp;L&amp;"Times New Roman,Obyčejné"rekapitulace cen&amp;C&amp;P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Roman Hlaváč</cp:lastModifiedBy>
  <cp:lastPrinted>2011-05-20T09:12:53Z</cp:lastPrinted>
  <dcterms:created xsi:type="dcterms:W3CDTF">2007-01-31T20:32:12Z</dcterms:created>
  <dcterms:modified xsi:type="dcterms:W3CDTF">2013-01-09T14:46:47Z</dcterms:modified>
  <cp:category/>
  <cp:version/>
  <cp:contentType/>
  <cp:contentStatus/>
</cp:coreProperties>
</file>